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2" i="1" l="1"/>
  <c r="J98" i="1" l="1"/>
  <c r="J96" i="1"/>
  <c r="J95" i="1"/>
  <c r="J100" i="1" l="1"/>
  <c r="J91" i="1"/>
  <c r="J89" i="1"/>
  <c r="J88" i="1"/>
  <c r="J93" i="1" l="1"/>
  <c r="J82" i="1"/>
  <c r="J80" i="1"/>
  <c r="J79" i="1"/>
  <c r="J86" i="1" l="1"/>
  <c r="J74" i="1"/>
  <c r="J72" i="1"/>
  <c r="J71" i="1"/>
  <c r="J77" i="1" l="1"/>
  <c r="J66" i="1" l="1"/>
  <c r="J64" i="1"/>
  <c r="J63" i="1"/>
  <c r="J68" i="1" l="1"/>
  <c r="J59" i="1"/>
  <c r="J57" i="1"/>
  <c r="J56" i="1"/>
  <c r="J61" i="1" s="1"/>
  <c r="J51" i="1"/>
  <c r="J49" i="1"/>
  <c r="J48" i="1"/>
  <c r="J42" i="1"/>
  <c r="J40" i="1"/>
  <c r="J39" i="1"/>
  <c r="J45" i="1" s="1"/>
  <c r="J34" i="1"/>
  <c r="J32" i="1"/>
  <c r="J31" i="1"/>
  <c r="J53" i="1" l="1"/>
  <c r="J36" i="1"/>
  <c r="J26" i="1"/>
  <c r="J24" i="1"/>
  <c r="J23" i="1"/>
  <c r="J19" i="1"/>
  <c r="J9" i="1"/>
  <c r="J28" i="1" l="1"/>
  <c r="J17" i="1"/>
  <c r="J16" i="1"/>
  <c r="J21" i="1" s="1"/>
  <c r="J7" i="1"/>
  <c r="J6" i="1"/>
  <c r="J13" i="1" s="1"/>
  <c r="J102" i="1" s="1"/>
</calcChain>
</file>

<file path=xl/sharedStrings.xml><?xml version="1.0" encoding="utf-8"?>
<sst xmlns="http://schemas.openxmlformats.org/spreadsheetml/2006/main" count="136" uniqueCount="61">
  <si>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</si>
  <si>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</si>
  <si>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</si>
  <si>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</si>
  <si>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</si>
  <si>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</si>
  <si>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</si>
  <si>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</si>
  <si>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</si>
  <si>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</si>
  <si>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Выполненные работы  по статье   содержание жилья  по ул. Дзержинского 111/12  </t>
  </si>
  <si>
    <t>январь 2022г.</t>
  </si>
  <si>
    <t xml:space="preserve"> услуги Таганрог.ф-л ИВЦ ЖКХ    за январь 2022г</t>
  </si>
  <si>
    <t>февраль 2022г.</t>
  </si>
  <si>
    <t xml:space="preserve"> услуги Таганрог.ф-л ИВЦ ЖКХ    за февраль  2022г</t>
  </si>
  <si>
    <t>Конвертование счетов- квитанций за январь 2022год</t>
  </si>
  <si>
    <t>лиц</t>
  </si>
  <si>
    <t>Сбивание сосулек и очистка снега  по периметру здания с автовышки</t>
  </si>
  <si>
    <t>Конвертование счетов- квитанций за февраль 2022год</t>
  </si>
  <si>
    <t>Корректировка 2021 года</t>
  </si>
  <si>
    <t>март 2022г.</t>
  </si>
  <si>
    <t xml:space="preserve"> услуги Таганрог.ф-л ИВЦ ЖКХ    за март  2022г</t>
  </si>
  <si>
    <t>Конвертование счетов- квитанций за март 2022год</t>
  </si>
  <si>
    <t>апрель 2022г.</t>
  </si>
  <si>
    <t>май 2022г.</t>
  </si>
  <si>
    <t>июнь 2022г.</t>
  </si>
  <si>
    <t>июль 2022г.</t>
  </si>
  <si>
    <t>август 2022г.</t>
  </si>
  <si>
    <t xml:space="preserve"> услуги Таганрог.ф-л ИВЦ ЖКХ    за апрель  2022г</t>
  </si>
  <si>
    <t>Конвертование счетов- квитанций за апрель 2022год</t>
  </si>
  <si>
    <t xml:space="preserve"> услуги Таганрог.ф-л ИВЦ ЖКХ    за май  2022г</t>
  </si>
  <si>
    <t>Конвертование счетов- квитанций за май 2022год</t>
  </si>
  <si>
    <t xml:space="preserve"> услуги Таганрог.ф-л ИВЦ ЖКХ    за июнь  2022г</t>
  </si>
  <si>
    <t>Конвертование счетов- квитанций за июнь 2022год</t>
  </si>
  <si>
    <t xml:space="preserve"> услуги Таганрог.ф-л ИВЦ ЖКХ    за июль  2022г</t>
  </si>
  <si>
    <t>Конвертование счетов- квитанций за июль 2022год</t>
  </si>
  <si>
    <t xml:space="preserve"> услуги Таганрог.ф-л ИВЦ ЖКХ    за август  2022г</t>
  </si>
  <si>
    <t>Конвертование счетов- квитанций за август 2022год</t>
  </si>
  <si>
    <t>Поверка УУТЭ</t>
  </si>
  <si>
    <t>шт</t>
  </si>
  <si>
    <t xml:space="preserve">Закраска надписей по фасада дома </t>
  </si>
  <si>
    <t>Опрессовка внутридомовой системы ЦО</t>
  </si>
  <si>
    <t>дом</t>
  </si>
  <si>
    <t>сентябрь 2022г.</t>
  </si>
  <si>
    <t xml:space="preserve"> услуги Таганрог.ф-л ИВЦ ЖКХ    за сентябрь  2022г</t>
  </si>
  <si>
    <t>Конвертование счетов- квитанций за сентябрь 2022год</t>
  </si>
  <si>
    <t>Очистка кровли-желобов от мусора-50мп и воронок-6 шт с автовышки</t>
  </si>
  <si>
    <t>октябрь 2022г.</t>
  </si>
  <si>
    <t xml:space="preserve"> услуги Таганрог.ф-л ИВЦ ЖКХ    за октябрь  2022г</t>
  </si>
  <si>
    <t>Конвертование счетов- квитанций за октябрь 2022год</t>
  </si>
  <si>
    <t>Обследование ,проведение тех.обслуживание вентиляционных каналов и дымоходов (акт №59 от 03.10.2022г ООО Свежий ветер)</t>
  </si>
  <si>
    <t>Демонтаж заглушек ф до 100мм-2шт, установка дросельной шайбы -1шт, слив и заполнение хим очищенной водой систему ЦО</t>
  </si>
  <si>
    <t>ноябрь 2022г.</t>
  </si>
  <si>
    <t xml:space="preserve"> услуги Таганрог.ф-л ИВЦ ЖКХ    за ноябрь  2022г</t>
  </si>
  <si>
    <t>Конвертование счетов- квитанций за ноябрь 2022год</t>
  </si>
  <si>
    <t>декабрь 2022г.</t>
  </si>
  <si>
    <t xml:space="preserve"> услуги Таганрог.ф-л ИВЦ ЖКХ    за декабрь  2022г</t>
  </si>
  <si>
    <t>Конвертование счетов- квитанций за декабрь 2022год</t>
  </si>
  <si>
    <t xml:space="preserve">Выполненные работы  по статье   Содержание газовых сетей по ул. Дзержинского 111/12  </t>
  </si>
  <si>
    <t>Акт №7621 от 23.12.2022г  филиал ПАО "Газпром газораспределение Ростов-на-Дону" ( ремонтные работы)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</si>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</sst>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86" workbookViewId="0">
      <selection activeCell="M110" sqref="M110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63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1"/>
    </row>
    <row r="4" spans="1:11" ht="15" customHeight="1" x14ac:dyDescent="0.25">
      <c r="A4" s="59" t="s">
        <v>0</v>
      </c>
      <c r="B4" s="59"/>
      <c r="C4" s="59" t="s">
        <v>6</v>
      </c>
      <c r="D4" s="59"/>
      <c r="E4" s="59"/>
      <c r="F4" s="59"/>
      <c r="G4" s="59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60"/>
      <c r="B5" s="61"/>
      <c r="C5" s="60"/>
      <c r="D5" s="62"/>
      <c r="E5" s="62"/>
      <c r="F5" s="62"/>
      <c r="G5" s="61"/>
      <c r="H5" s="6"/>
      <c r="I5" s="6"/>
      <c r="J5" s="6"/>
      <c r="K5" s="1"/>
    </row>
    <row r="6" spans="1:11" x14ac:dyDescent="0.25">
      <c r="A6" s="63" t="s">
        <v>11</v>
      </c>
      <c r="B6" s="63"/>
      <c r="C6" s="67" t="s">
        <v>8</v>
      </c>
      <c r="D6" s="68"/>
      <c r="E6" s="68"/>
      <c r="F6" s="68"/>
      <c r="G6" s="69"/>
      <c r="H6" s="12" t="s">
        <v>4</v>
      </c>
      <c r="I6" s="2">
        <v>624.69000000000005</v>
      </c>
      <c r="J6" s="3">
        <f>I6*1</f>
        <v>624.69000000000005</v>
      </c>
      <c r="K6" s="5"/>
    </row>
    <row r="7" spans="1:11" x14ac:dyDescent="0.25">
      <c r="A7" s="9"/>
      <c r="B7" s="11"/>
      <c r="C7" s="67" t="s">
        <v>9</v>
      </c>
      <c r="D7" s="68"/>
      <c r="E7" s="68"/>
      <c r="F7" s="68"/>
      <c r="G7" s="69"/>
      <c r="H7" s="12" t="s">
        <v>4</v>
      </c>
      <c r="I7" s="2">
        <v>624.69000000000005</v>
      </c>
      <c r="J7" s="3">
        <f>I7*1.5</f>
        <v>937.03500000000008</v>
      </c>
      <c r="K7" s="5"/>
    </row>
    <row r="8" spans="1:11" x14ac:dyDescent="0.25">
      <c r="A8" s="70"/>
      <c r="B8" s="71"/>
      <c r="C8" s="67" t="s">
        <v>12</v>
      </c>
      <c r="D8" s="68"/>
      <c r="E8" s="68"/>
      <c r="F8" s="68"/>
      <c r="G8" s="69"/>
      <c r="H8" s="12"/>
      <c r="I8" s="11"/>
      <c r="J8" s="3">
        <v>472.07</v>
      </c>
      <c r="K8" s="5"/>
    </row>
    <row r="9" spans="1:11" ht="21" customHeight="1" x14ac:dyDescent="0.25">
      <c r="A9" s="13"/>
      <c r="B9" s="14"/>
      <c r="C9" s="64" t="s">
        <v>15</v>
      </c>
      <c r="D9" s="65"/>
      <c r="E9" s="65"/>
      <c r="F9" s="65"/>
      <c r="G9" s="66"/>
      <c r="H9" s="15" t="s">
        <v>16</v>
      </c>
      <c r="I9" s="14">
        <v>12</v>
      </c>
      <c r="J9" s="3">
        <f>I9*0.62</f>
        <v>7.4399999999999995</v>
      </c>
      <c r="K9" s="5"/>
    </row>
    <row r="10" spans="1:11" ht="22.5" customHeight="1" x14ac:dyDescent="0.25">
      <c r="A10" s="13"/>
      <c r="B10" s="14"/>
      <c r="C10" s="64" t="s">
        <v>19</v>
      </c>
      <c r="D10" s="65"/>
      <c r="E10" s="65"/>
      <c r="F10" s="65"/>
      <c r="G10" s="66"/>
      <c r="H10" s="15"/>
      <c r="I10" s="14"/>
      <c r="J10" s="3">
        <v>294.79000000000002</v>
      </c>
      <c r="K10" s="5"/>
    </row>
    <row r="11" spans="1:11" ht="29.25" customHeight="1" x14ac:dyDescent="0.25">
      <c r="A11" s="13"/>
      <c r="B11" s="14"/>
      <c r="C11" s="75" t="s">
        <v>17</v>
      </c>
      <c r="D11" s="76"/>
      <c r="E11" s="76"/>
      <c r="F11" s="76"/>
      <c r="G11" s="77"/>
      <c r="H11" s="15"/>
      <c r="I11" s="14"/>
      <c r="J11" s="3">
        <v>3510</v>
      </c>
      <c r="K11" s="5"/>
    </row>
    <row r="12" spans="1:11" x14ac:dyDescent="0.25">
      <c r="A12" s="9"/>
      <c r="B12" s="11"/>
      <c r="C12" s="67"/>
      <c r="D12" s="68"/>
      <c r="E12" s="68"/>
      <c r="F12" s="68"/>
      <c r="G12" s="69"/>
      <c r="H12" s="12"/>
      <c r="I12" s="11"/>
      <c r="J12" s="3"/>
      <c r="K12" s="5"/>
    </row>
    <row r="13" spans="1:11" x14ac:dyDescent="0.25">
      <c r="A13" s="70" t="s">
        <v>5</v>
      </c>
      <c r="B13" s="71"/>
      <c r="C13" s="9"/>
      <c r="D13" s="10"/>
      <c r="E13" s="10"/>
      <c r="F13" s="10"/>
      <c r="G13" s="11"/>
      <c r="H13" s="12"/>
      <c r="I13" s="11"/>
      <c r="J13" s="4">
        <f>SUM(J6:J12)</f>
        <v>5846.0249999999996</v>
      </c>
      <c r="K13" s="5"/>
    </row>
    <row r="14" spans="1:11" x14ac:dyDescent="0.25">
      <c r="A14" s="9"/>
      <c r="B14" s="11"/>
      <c r="C14" s="9"/>
      <c r="D14" s="10"/>
      <c r="E14" s="10"/>
      <c r="F14" s="10"/>
      <c r="G14" s="11"/>
      <c r="H14" s="12"/>
      <c r="I14" s="11"/>
      <c r="J14" s="3"/>
      <c r="K14" s="5"/>
    </row>
    <row r="15" spans="1:11" x14ac:dyDescent="0.25">
      <c r="A15" s="9"/>
      <c r="B15" s="11"/>
      <c r="C15" s="9"/>
      <c r="D15" s="10"/>
      <c r="E15" s="10"/>
      <c r="F15" s="10"/>
      <c r="G15" s="11"/>
      <c r="H15" s="12"/>
      <c r="I15" s="11"/>
      <c r="J15" s="3"/>
      <c r="K15" s="5"/>
    </row>
    <row r="16" spans="1:11" x14ac:dyDescent="0.25">
      <c r="A16" s="63" t="s">
        <v>13</v>
      </c>
      <c r="B16" s="63"/>
      <c r="C16" s="67" t="s">
        <v>8</v>
      </c>
      <c r="D16" s="68"/>
      <c r="E16" s="68"/>
      <c r="F16" s="68"/>
      <c r="G16" s="69"/>
      <c r="H16" s="12" t="s">
        <v>4</v>
      </c>
      <c r="I16" s="2">
        <v>624.69000000000005</v>
      </c>
      <c r="J16" s="3">
        <f>I16*1</f>
        <v>624.69000000000005</v>
      </c>
      <c r="K16" s="5"/>
    </row>
    <row r="17" spans="1:11" x14ac:dyDescent="0.25">
      <c r="A17" s="9"/>
      <c r="B17" s="11"/>
      <c r="C17" s="67" t="s">
        <v>9</v>
      </c>
      <c r="D17" s="68"/>
      <c r="E17" s="68"/>
      <c r="F17" s="68"/>
      <c r="G17" s="69"/>
      <c r="H17" s="12" t="s">
        <v>4</v>
      </c>
      <c r="I17" s="2">
        <v>624.69000000000005</v>
      </c>
      <c r="J17" s="3">
        <f>I17*1.5</f>
        <v>937.03500000000008</v>
      </c>
      <c r="K17" s="5"/>
    </row>
    <row r="18" spans="1:11" x14ac:dyDescent="0.25">
      <c r="A18" s="70"/>
      <c r="B18" s="71"/>
      <c r="C18" s="67" t="s">
        <v>14</v>
      </c>
      <c r="D18" s="68"/>
      <c r="E18" s="68"/>
      <c r="F18" s="68"/>
      <c r="G18" s="69"/>
      <c r="H18" s="12"/>
      <c r="I18" s="11"/>
      <c r="J18" s="3">
        <v>522.21</v>
      </c>
      <c r="K18" s="5"/>
    </row>
    <row r="19" spans="1:11" x14ac:dyDescent="0.25">
      <c r="A19" s="9"/>
      <c r="B19" s="11"/>
      <c r="C19" s="64" t="s">
        <v>18</v>
      </c>
      <c r="D19" s="65"/>
      <c r="E19" s="65"/>
      <c r="F19" s="65"/>
      <c r="G19" s="66"/>
      <c r="H19" s="16" t="s">
        <v>16</v>
      </c>
      <c r="I19" s="18">
        <v>12</v>
      </c>
      <c r="J19" s="3">
        <f>I19*0.62</f>
        <v>7.4399999999999995</v>
      </c>
      <c r="K19" s="5"/>
    </row>
    <row r="20" spans="1:11" x14ac:dyDescent="0.25">
      <c r="A20" s="17"/>
      <c r="B20" s="18"/>
      <c r="C20" s="72"/>
      <c r="D20" s="73"/>
      <c r="E20" s="73"/>
      <c r="F20" s="73"/>
      <c r="G20" s="74"/>
      <c r="H20" s="16"/>
      <c r="I20" s="18"/>
      <c r="J20" s="3"/>
      <c r="K20" s="5"/>
    </row>
    <row r="21" spans="1:11" x14ac:dyDescent="0.25">
      <c r="A21" s="70" t="s">
        <v>5</v>
      </c>
      <c r="B21" s="71"/>
      <c r="C21" s="9"/>
      <c r="D21" s="10"/>
      <c r="E21" s="10"/>
      <c r="F21" s="10"/>
      <c r="G21" s="11"/>
      <c r="H21" s="12"/>
      <c r="I21" s="11"/>
      <c r="J21" s="4">
        <f>SUM(J16:J19)</f>
        <v>2091.3750000000005</v>
      </c>
      <c r="K21" s="5"/>
    </row>
    <row r="22" spans="1:11" x14ac:dyDescent="0.25">
      <c r="A22" s="9"/>
      <c r="B22" s="11"/>
      <c r="C22" s="9"/>
      <c r="D22" s="10"/>
      <c r="E22" s="10"/>
      <c r="F22" s="10"/>
      <c r="G22" s="11"/>
      <c r="H22" s="12"/>
      <c r="I22" s="11"/>
      <c r="J22" s="3"/>
      <c r="K22" s="5"/>
    </row>
    <row r="23" spans="1:11" x14ac:dyDescent="0.25">
      <c r="A23" s="63" t="s">
        <v>20</v>
      </c>
      <c r="B23" s="63"/>
      <c r="C23" s="67" t="s">
        <v>8</v>
      </c>
      <c r="D23" s="68"/>
      <c r="E23" s="68"/>
      <c r="F23" s="68"/>
      <c r="G23" s="69"/>
      <c r="H23" s="16" t="s">
        <v>4</v>
      </c>
      <c r="I23" s="2">
        <v>624.69000000000005</v>
      </c>
      <c r="J23" s="3">
        <f>I23*1</f>
        <v>624.69000000000005</v>
      </c>
      <c r="K23" s="5"/>
    </row>
    <row r="24" spans="1:11" x14ac:dyDescent="0.25">
      <c r="A24" s="17"/>
      <c r="B24" s="18"/>
      <c r="C24" s="67" t="s">
        <v>9</v>
      </c>
      <c r="D24" s="68"/>
      <c r="E24" s="68"/>
      <c r="F24" s="68"/>
      <c r="G24" s="69"/>
      <c r="H24" s="16" t="s">
        <v>4</v>
      </c>
      <c r="I24" s="2">
        <v>624.69000000000005</v>
      </c>
      <c r="J24" s="3">
        <f>I24*1.5</f>
        <v>937.03500000000008</v>
      </c>
      <c r="K24" s="5"/>
    </row>
    <row r="25" spans="1:11" x14ac:dyDescent="0.25">
      <c r="A25" s="70"/>
      <c r="B25" s="71"/>
      <c r="C25" s="67" t="s">
        <v>21</v>
      </c>
      <c r="D25" s="68"/>
      <c r="E25" s="68"/>
      <c r="F25" s="68"/>
      <c r="G25" s="69"/>
      <c r="H25" s="16"/>
      <c r="I25" s="18"/>
      <c r="J25" s="3">
        <v>491.72</v>
      </c>
      <c r="K25" s="5"/>
    </row>
    <row r="26" spans="1:11" x14ac:dyDescent="0.25">
      <c r="A26" s="17"/>
      <c r="B26" s="18"/>
      <c r="C26" s="64" t="s">
        <v>22</v>
      </c>
      <c r="D26" s="65"/>
      <c r="E26" s="65"/>
      <c r="F26" s="65"/>
      <c r="G26" s="66"/>
      <c r="H26" s="16" t="s">
        <v>16</v>
      </c>
      <c r="I26" s="18">
        <v>12</v>
      </c>
      <c r="J26" s="3">
        <f>I26*0.62</f>
        <v>7.4399999999999995</v>
      </c>
      <c r="K26" s="5"/>
    </row>
    <row r="27" spans="1:11" x14ac:dyDescent="0.25">
      <c r="A27" s="17"/>
      <c r="B27" s="18"/>
      <c r="C27" s="72"/>
      <c r="D27" s="73"/>
      <c r="E27" s="73"/>
      <c r="F27" s="73"/>
      <c r="G27" s="74"/>
      <c r="H27" s="16"/>
      <c r="I27" s="18"/>
      <c r="J27" s="3"/>
      <c r="K27" s="5"/>
    </row>
    <row r="28" spans="1:11" x14ac:dyDescent="0.25">
      <c r="A28" s="70" t="s">
        <v>5</v>
      </c>
      <c r="B28" s="71"/>
      <c r="C28" s="17"/>
      <c r="D28" s="10"/>
      <c r="E28" s="10"/>
      <c r="F28" s="10"/>
      <c r="G28" s="18"/>
      <c r="H28" s="16"/>
      <c r="I28" s="18"/>
      <c r="J28" s="4">
        <f>SUM(J23:J26)</f>
        <v>2060.8850000000002</v>
      </c>
      <c r="K28" s="5"/>
    </row>
    <row r="29" spans="1:11" x14ac:dyDescent="0.25">
      <c r="A29" s="20"/>
      <c r="B29" s="21"/>
      <c r="C29" s="20"/>
      <c r="D29" s="10"/>
      <c r="E29" s="10"/>
      <c r="F29" s="10"/>
      <c r="G29" s="21"/>
      <c r="H29" s="19"/>
      <c r="I29" s="21"/>
      <c r="J29" s="4"/>
      <c r="K29" s="5"/>
    </row>
    <row r="30" spans="1:11" x14ac:dyDescent="0.25">
      <c r="A30" s="20"/>
      <c r="B30" s="21"/>
      <c r="C30" s="20"/>
      <c r="D30" s="10"/>
      <c r="E30" s="10"/>
      <c r="F30" s="10"/>
      <c r="G30" s="21"/>
      <c r="H30" s="19"/>
      <c r="I30" s="21"/>
      <c r="J30" s="4"/>
      <c r="K30" s="5"/>
    </row>
    <row r="31" spans="1:11" x14ac:dyDescent="0.25">
      <c r="A31" s="63" t="s">
        <v>23</v>
      </c>
      <c r="B31" s="63"/>
      <c r="C31" s="67" t="s">
        <v>8</v>
      </c>
      <c r="D31" s="68"/>
      <c r="E31" s="68"/>
      <c r="F31" s="68"/>
      <c r="G31" s="69"/>
      <c r="H31" s="19" t="s">
        <v>4</v>
      </c>
      <c r="I31" s="2">
        <v>624.69000000000005</v>
      </c>
      <c r="J31" s="3">
        <f>I31*1</f>
        <v>624.69000000000005</v>
      </c>
      <c r="K31" s="5"/>
    </row>
    <row r="32" spans="1:11" x14ac:dyDescent="0.25">
      <c r="A32" s="20"/>
      <c r="B32" s="21"/>
      <c r="C32" s="67" t="s">
        <v>9</v>
      </c>
      <c r="D32" s="68"/>
      <c r="E32" s="68"/>
      <c r="F32" s="68"/>
      <c r="G32" s="69"/>
      <c r="H32" s="19" t="s">
        <v>4</v>
      </c>
      <c r="I32" s="2">
        <v>624.69000000000005</v>
      </c>
      <c r="J32" s="3">
        <f>I32*1.5</f>
        <v>937.03500000000008</v>
      </c>
      <c r="K32" s="5"/>
    </row>
    <row r="33" spans="1:11" x14ac:dyDescent="0.25">
      <c r="A33" s="70"/>
      <c r="B33" s="71"/>
      <c r="C33" s="67" t="s">
        <v>28</v>
      </c>
      <c r="D33" s="68"/>
      <c r="E33" s="68"/>
      <c r="F33" s="68"/>
      <c r="G33" s="69"/>
      <c r="H33" s="19"/>
      <c r="I33" s="21"/>
      <c r="J33" s="3">
        <v>460.32</v>
      </c>
      <c r="K33" s="5"/>
    </row>
    <row r="34" spans="1:11" x14ac:dyDescent="0.25">
      <c r="A34" s="20"/>
      <c r="B34" s="21"/>
      <c r="C34" s="64" t="s">
        <v>29</v>
      </c>
      <c r="D34" s="65"/>
      <c r="E34" s="65"/>
      <c r="F34" s="65"/>
      <c r="G34" s="66"/>
      <c r="H34" s="19" t="s">
        <v>16</v>
      </c>
      <c r="I34" s="21">
        <v>12</v>
      </c>
      <c r="J34" s="3">
        <f>I34*0.62</f>
        <v>7.4399999999999995</v>
      </c>
      <c r="K34" s="5"/>
    </row>
    <row r="35" spans="1:11" x14ac:dyDescent="0.25">
      <c r="A35" s="20"/>
      <c r="B35" s="21"/>
      <c r="C35" s="72"/>
      <c r="D35" s="73"/>
      <c r="E35" s="73"/>
      <c r="F35" s="73"/>
      <c r="G35" s="74"/>
      <c r="H35" s="19"/>
      <c r="I35" s="21"/>
      <c r="J35" s="3"/>
      <c r="K35" s="5"/>
    </row>
    <row r="36" spans="1:11" x14ac:dyDescent="0.25">
      <c r="A36" s="70" t="s">
        <v>5</v>
      </c>
      <c r="B36" s="71"/>
      <c r="C36" s="20"/>
      <c r="D36" s="10"/>
      <c r="E36" s="10"/>
      <c r="F36" s="10"/>
      <c r="G36" s="21"/>
      <c r="H36" s="19"/>
      <c r="I36" s="21"/>
      <c r="J36" s="4">
        <f>SUM(J31:J34)</f>
        <v>2029.4850000000001</v>
      </c>
      <c r="K36" s="5"/>
    </row>
    <row r="37" spans="1:11" x14ac:dyDescent="0.25">
      <c r="A37" s="20"/>
      <c r="B37" s="21"/>
      <c r="C37" s="20"/>
      <c r="D37" s="10"/>
      <c r="E37" s="10"/>
      <c r="F37" s="10"/>
      <c r="G37" s="21"/>
      <c r="H37" s="19"/>
      <c r="I37" s="21"/>
      <c r="J37" s="4"/>
      <c r="K37" s="5"/>
    </row>
    <row r="38" spans="1:11" x14ac:dyDescent="0.25">
      <c r="A38" s="20"/>
      <c r="B38" s="21"/>
      <c r="C38" s="20"/>
      <c r="D38" s="10"/>
      <c r="E38" s="10"/>
      <c r="F38" s="10"/>
      <c r="G38" s="21"/>
      <c r="H38" s="19"/>
      <c r="I38" s="21"/>
      <c r="J38" s="4"/>
      <c r="K38" s="5"/>
    </row>
    <row r="39" spans="1:11" x14ac:dyDescent="0.25">
      <c r="A39" s="63" t="s">
        <v>24</v>
      </c>
      <c r="B39" s="63"/>
      <c r="C39" s="67" t="s">
        <v>8</v>
      </c>
      <c r="D39" s="68"/>
      <c r="E39" s="68"/>
      <c r="F39" s="68"/>
      <c r="G39" s="69"/>
      <c r="H39" s="19" t="s">
        <v>4</v>
      </c>
      <c r="I39" s="2">
        <v>624.69000000000005</v>
      </c>
      <c r="J39" s="3">
        <f>I39*1</f>
        <v>624.69000000000005</v>
      </c>
      <c r="K39" s="5"/>
    </row>
    <row r="40" spans="1:11" x14ac:dyDescent="0.25">
      <c r="A40" s="20"/>
      <c r="B40" s="21"/>
      <c r="C40" s="67" t="s">
        <v>9</v>
      </c>
      <c r="D40" s="68"/>
      <c r="E40" s="68"/>
      <c r="F40" s="68"/>
      <c r="G40" s="69"/>
      <c r="H40" s="19" t="s">
        <v>4</v>
      </c>
      <c r="I40" s="2">
        <v>624.69000000000005</v>
      </c>
      <c r="J40" s="3">
        <f>I40*1.5</f>
        <v>937.03500000000008</v>
      </c>
      <c r="K40" s="5"/>
    </row>
    <row r="41" spans="1:11" x14ac:dyDescent="0.25">
      <c r="A41" s="70"/>
      <c r="B41" s="71"/>
      <c r="C41" s="67" t="s">
        <v>30</v>
      </c>
      <c r="D41" s="68"/>
      <c r="E41" s="68"/>
      <c r="F41" s="68"/>
      <c r="G41" s="69"/>
      <c r="H41" s="19"/>
      <c r="I41" s="21"/>
      <c r="J41" s="3">
        <v>465.3</v>
      </c>
      <c r="K41" s="5"/>
    </row>
    <row r="42" spans="1:11" x14ac:dyDescent="0.25">
      <c r="A42" s="20"/>
      <c r="B42" s="21"/>
      <c r="C42" s="64" t="s">
        <v>31</v>
      </c>
      <c r="D42" s="65"/>
      <c r="E42" s="65"/>
      <c r="F42" s="65"/>
      <c r="G42" s="66"/>
      <c r="H42" s="19" t="s">
        <v>16</v>
      </c>
      <c r="I42" s="21">
        <v>12</v>
      </c>
      <c r="J42" s="3">
        <f>I42*0.62</f>
        <v>7.4399999999999995</v>
      </c>
      <c r="K42" s="5"/>
    </row>
    <row r="43" spans="1:11" x14ac:dyDescent="0.25">
      <c r="A43" s="25"/>
      <c r="B43" s="26"/>
      <c r="C43" s="64" t="s">
        <v>40</v>
      </c>
      <c r="D43" s="65"/>
      <c r="E43" s="65"/>
      <c r="F43" s="65"/>
      <c r="G43" s="66"/>
      <c r="H43" s="27" t="s">
        <v>4</v>
      </c>
      <c r="I43" s="26">
        <v>1</v>
      </c>
      <c r="J43" s="3">
        <v>681</v>
      </c>
      <c r="K43" s="5"/>
    </row>
    <row r="44" spans="1:11" x14ac:dyDescent="0.25">
      <c r="A44" s="20"/>
      <c r="B44" s="21"/>
      <c r="C44" s="64" t="s">
        <v>41</v>
      </c>
      <c r="D44" s="65"/>
      <c r="E44" s="65"/>
      <c r="F44" s="65"/>
      <c r="G44" s="66"/>
      <c r="H44" s="19" t="s">
        <v>42</v>
      </c>
      <c r="I44" s="21">
        <v>1</v>
      </c>
      <c r="J44" s="3">
        <v>18328</v>
      </c>
      <c r="K44" s="5"/>
    </row>
    <row r="45" spans="1:11" x14ac:dyDescent="0.25">
      <c r="A45" s="70" t="s">
        <v>5</v>
      </c>
      <c r="B45" s="71"/>
      <c r="C45" s="20"/>
      <c r="D45" s="10"/>
      <c r="E45" s="10"/>
      <c r="F45" s="10"/>
      <c r="G45" s="21"/>
      <c r="H45" s="19"/>
      <c r="I45" s="21"/>
      <c r="J45" s="4">
        <f>SUM(J39:J44)</f>
        <v>21043.465</v>
      </c>
      <c r="K45" s="5"/>
    </row>
    <row r="46" spans="1:11" x14ac:dyDescent="0.25">
      <c r="A46" s="20"/>
      <c r="B46" s="21"/>
      <c r="C46" s="20"/>
      <c r="D46" s="10"/>
      <c r="E46" s="10"/>
      <c r="F46" s="10"/>
      <c r="G46" s="21"/>
      <c r="H46" s="19"/>
      <c r="I46" s="21"/>
      <c r="J46" s="4"/>
      <c r="K46" s="5"/>
    </row>
    <row r="47" spans="1:11" x14ac:dyDescent="0.25">
      <c r="A47" s="20"/>
      <c r="B47" s="21"/>
      <c r="C47" s="20"/>
      <c r="D47" s="10"/>
      <c r="E47" s="10"/>
      <c r="F47" s="10"/>
      <c r="G47" s="21"/>
      <c r="H47" s="19"/>
      <c r="I47" s="21"/>
      <c r="J47" s="4"/>
      <c r="K47" s="5"/>
    </row>
    <row r="48" spans="1:11" x14ac:dyDescent="0.25">
      <c r="A48" s="63" t="s">
        <v>25</v>
      </c>
      <c r="B48" s="63"/>
      <c r="C48" s="67" t="s">
        <v>8</v>
      </c>
      <c r="D48" s="68"/>
      <c r="E48" s="68"/>
      <c r="F48" s="68"/>
      <c r="G48" s="69"/>
      <c r="H48" s="19" t="s">
        <v>4</v>
      </c>
      <c r="I48" s="2">
        <v>624.69000000000005</v>
      </c>
      <c r="J48" s="3">
        <f>I48*1</f>
        <v>624.69000000000005</v>
      </c>
      <c r="K48" s="5"/>
    </row>
    <row r="49" spans="1:11" x14ac:dyDescent="0.25">
      <c r="A49" s="20"/>
      <c r="B49" s="21"/>
      <c r="C49" s="67" t="s">
        <v>9</v>
      </c>
      <c r="D49" s="68"/>
      <c r="E49" s="68"/>
      <c r="F49" s="68"/>
      <c r="G49" s="69"/>
      <c r="H49" s="19" t="s">
        <v>4</v>
      </c>
      <c r="I49" s="2">
        <v>624.69000000000005</v>
      </c>
      <c r="J49" s="3">
        <f>I49*1.5</f>
        <v>937.03500000000008</v>
      </c>
      <c r="K49" s="5"/>
    </row>
    <row r="50" spans="1:11" x14ac:dyDescent="0.25">
      <c r="A50" s="70"/>
      <c r="B50" s="71"/>
      <c r="C50" s="67" t="s">
        <v>32</v>
      </c>
      <c r="D50" s="68"/>
      <c r="E50" s="68"/>
      <c r="F50" s="68"/>
      <c r="G50" s="69"/>
      <c r="H50" s="19"/>
      <c r="I50" s="21"/>
      <c r="J50" s="3">
        <v>488.54</v>
      </c>
      <c r="K50" s="5"/>
    </row>
    <row r="51" spans="1:11" x14ac:dyDescent="0.25">
      <c r="A51" s="20"/>
      <c r="B51" s="21"/>
      <c r="C51" s="64" t="s">
        <v>33</v>
      </c>
      <c r="D51" s="65"/>
      <c r="E51" s="65"/>
      <c r="F51" s="65"/>
      <c r="G51" s="66"/>
      <c r="H51" s="19" t="s">
        <v>16</v>
      </c>
      <c r="I51" s="21">
        <v>12</v>
      </c>
      <c r="J51" s="3">
        <f>I51*0.62</f>
        <v>7.4399999999999995</v>
      </c>
      <c r="K51" s="5"/>
    </row>
    <row r="52" spans="1:11" x14ac:dyDescent="0.25">
      <c r="A52" s="20"/>
      <c r="B52" s="21"/>
      <c r="C52" s="72"/>
      <c r="D52" s="73"/>
      <c r="E52" s="73"/>
      <c r="F52" s="73"/>
      <c r="G52" s="74"/>
      <c r="H52" s="19"/>
      <c r="I52" s="21"/>
      <c r="J52" s="3"/>
      <c r="K52" s="5"/>
    </row>
    <row r="53" spans="1:11" x14ac:dyDescent="0.25">
      <c r="A53" s="70" t="s">
        <v>5</v>
      </c>
      <c r="B53" s="71"/>
      <c r="C53" s="20"/>
      <c r="D53" s="10"/>
      <c r="E53" s="10"/>
      <c r="F53" s="10"/>
      <c r="G53" s="21"/>
      <c r="H53" s="19"/>
      <c r="I53" s="21"/>
      <c r="J53" s="4">
        <f>SUM(J48:J51)</f>
        <v>2057.7050000000004</v>
      </c>
      <c r="K53" s="5"/>
    </row>
    <row r="54" spans="1:11" x14ac:dyDescent="0.25">
      <c r="A54" s="20"/>
      <c r="B54" s="21"/>
      <c r="C54" s="20"/>
      <c r="D54" s="10"/>
      <c r="E54" s="10"/>
      <c r="F54" s="10"/>
      <c r="G54" s="21"/>
      <c r="H54" s="19"/>
      <c r="I54" s="21"/>
      <c r="J54" s="4"/>
      <c r="K54" s="5"/>
    </row>
    <row r="55" spans="1:11" x14ac:dyDescent="0.25">
      <c r="A55" s="20"/>
      <c r="B55" s="21"/>
      <c r="C55" s="20"/>
      <c r="D55" s="10"/>
      <c r="E55" s="10"/>
      <c r="F55" s="10"/>
      <c r="G55" s="21"/>
      <c r="H55" s="19"/>
      <c r="I55" s="21"/>
      <c r="J55" s="4"/>
      <c r="K55" s="5"/>
    </row>
    <row r="56" spans="1:11" x14ac:dyDescent="0.25">
      <c r="A56" s="63" t="s">
        <v>26</v>
      </c>
      <c r="B56" s="63"/>
      <c r="C56" s="67" t="s">
        <v>8</v>
      </c>
      <c r="D56" s="68"/>
      <c r="E56" s="68"/>
      <c r="F56" s="68"/>
      <c r="G56" s="69"/>
      <c r="H56" s="19" t="s">
        <v>4</v>
      </c>
      <c r="I56" s="2">
        <v>624.69000000000005</v>
      </c>
      <c r="J56" s="3">
        <f>I56*1</f>
        <v>624.69000000000005</v>
      </c>
      <c r="K56" s="5"/>
    </row>
    <row r="57" spans="1:11" x14ac:dyDescent="0.25">
      <c r="A57" s="20"/>
      <c r="B57" s="21"/>
      <c r="C57" s="67" t="s">
        <v>9</v>
      </c>
      <c r="D57" s="68"/>
      <c r="E57" s="68"/>
      <c r="F57" s="68"/>
      <c r="G57" s="69"/>
      <c r="H57" s="19" t="s">
        <v>4</v>
      </c>
      <c r="I57" s="2">
        <v>624.69000000000005</v>
      </c>
      <c r="J57" s="3">
        <f>I57*1.5</f>
        <v>937.03500000000008</v>
      </c>
      <c r="K57" s="5"/>
    </row>
    <row r="58" spans="1:11" x14ac:dyDescent="0.25">
      <c r="A58" s="70"/>
      <c r="B58" s="71"/>
      <c r="C58" s="67" t="s">
        <v>34</v>
      </c>
      <c r="D58" s="68"/>
      <c r="E58" s="68"/>
      <c r="F58" s="68"/>
      <c r="G58" s="69"/>
      <c r="H58" s="19"/>
      <c r="I58" s="21"/>
      <c r="J58" s="3">
        <v>483.86</v>
      </c>
      <c r="K58" s="5"/>
    </row>
    <row r="59" spans="1:11" x14ac:dyDescent="0.25">
      <c r="A59" s="20"/>
      <c r="B59" s="21"/>
      <c r="C59" s="64" t="s">
        <v>35</v>
      </c>
      <c r="D59" s="65"/>
      <c r="E59" s="65"/>
      <c r="F59" s="65"/>
      <c r="G59" s="66"/>
      <c r="H59" s="19" t="s">
        <v>16</v>
      </c>
      <c r="I59" s="21">
        <v>12</v>
      </c>
      <c r="J59" s="3">
        <f>I59*0.62</f>
        <v>7.4399999999999995</v>
      </c>
      <c r="K59" s="5"/>
    </row>
    <row r="60" spans="1:11" x14ac:dyDescent="0.25">
      <c r="A60" s="20"/>
      <c r="B60" s="21"/>
      <c r="C60" s="64" t="s">
        <v>38</v>
      </c>
      <c r="D60" s="65"/>
      <c r="E60" s="65"/>
      <c r="F60" s="65"/>
      <c r="G60" s="66"/>
      <c r="H60" s="19" t="s">
        <v>39</v>
      </c>
      <c r="I60" s="21">
        <v>1</v>
      </c>
      <c r="J60" s="3">
        <v>30000</v>
      </c>
      <c r="K60" s="5"/>
    </row>
    <row r="61" spans="1:11" x14ac:dyDescent="0.25">
      <c r="A61" s="70" t="s">
        <v>5</v>
      </c>
      <c r="B61" s="71"/>
      <c r="C61" s="20"/>
      <c r="D61" s="10"/>
      <c r="E61" s="10"/>
      <c r="F61" s="10"/>
      <c r="G61" s="21"/>
      <c r="H61" s="19"/>
      <c r="I61" s="21"/>
      <c r="J61" s="4">
        <f>SUM(J56:J60)</f>
        <v>32053.025000000001</v>
      </c>
      <c r="K61" s="5"/>
    </row>
    <row r="62" spans="1:11" x14ac:dyDescent="0.25">
      <c r="A62" s="22"/>
      <c r="B62" s="23"/>
      <c r="C62" s="22"/>
      <c r="D62" s="10"/>
      <c r="E62" s="10"/>
      <c r="F62" s="10"/>
      <c r="G62" s="23"/>
      <c r="H62" s="24"/>
      <c r="I62" s="23"/>
      <c r="J62" s="4"/>
      <c r="K62" s="5"/>
    </row>
    <row r="63" spans="1:11" x14ac:dyDescent="0.25">
      <c r="A63" s="63" t="s">
        <v>27</v>
      </c>
      <c r="B63" s="63"/>
      <c r="C63" s="67" t="s">
        <v>8</v>
      </c>
      <c r="D63" s="68"/>
      <c r="E63" s="68"/>
      <c r="F63" s="68"/>
      <c r="G63" s="69"/>
      <c r="H63" s="24" t="s">
        <v>4</v>
      </c>
      <c r="I63" s="2">
        <v>624.69000000000005</v>
      </c>
      <c r="J63" s="3">
        <f>I63*1</f>
        <v>624.69000000000005</v>
      </c>
      <c r="K63" s="5"/>
    </row>
    <row r="64" spans="1:11" x14ac:dyDescent="0.25">
      <c r="A64" s="22"/>
      <c r="B64" s="23"/>
      <c r="C64" s="67" t="s">
        <v>9</v>
      </c>
      <c r="D64" s="68"/>
      <c r="E64" s="68"/>
      <c r="F64" s="68"/>
      <c r="G64" s="69"/>
      <c r="H64" s="24" t="s">
        <v>4</v>
      </c>
      <c r="I64" s="2">
        <v>624.69000000000005</v>
      </c>
      <c r="J64" s="3">
        <f>I64*1.5</f>
        <v>937.03500000000008</v>
      </c>
      <c r="K64" s="5"/>
    </row>
    <row r="65" spans="1:11" x14ac:dyDescent="0.25">
      <c r="A65" s="70"/>
      <c r="B65" s="71"/>
      <c r="C65" s="67" t="s">
        <v>36</v>
      </c>
      <c r="D65" s="68"/>
      <c r="E65" s="68"/>
      <c r="F65" s="68"/>
      <c r="G65" s="69"/>
      <c r="H65" s="24"/>
      <c r="I65" s="23"/>
      <c r="J65" s="3">
        <v>462.08</v>
      </c>
      <c r="K65" s="5"/>
    </row>
    <row r="66" spans="1:11" x14ac:dyDescent="0.25">
      <c r="A66" s="22"/>
      <c r="B66" s="23"/>
      <c r="C66" s="64" t="s">
        <v>37</v>
      </c>
      <c r="D66" s="65"/>
      <c r="E66" s="65"/>
      <c r="F66" s="65"/>
      <c r="G66" s="66"/>
      <c r="H66" s="24" t="s">
        <v>16</v>
      </c>
      <c r="I66" s="23">
        <v>12</v>
      </c>
      <c r="J66" s="3">
        <f>I66*0.62</f>
        <v>7.4399999999999995</v>
      </c>
      <c r="K66" s="5"/>
    </row>
    <row r="67" spans="1:11" x14ac:dyDescent="0.25">
      <c r="A67" s="22"/>
      <c r="B67" s="23"/>
      <c r="C67" s="72"/>
      <c r="D67" s="73"/>
      <c r="E67" s="73"/>
      <c r="F67" s="73"/>
      <c r="G67" s="74"/>
      <c r="H67" s="24"/>
      <c r="I67" s="23"/>
      <c r="J67" s="3"/>
      <c r="K67" s="5"/>
    </row>
    <row r="68" spans="1:11" x14ac:dyDescent="0.25">
      <c r="A68" s="70" t="s">
        <v>5</v>
      </c>
      <c r="B68" s="71"/>
      <c r="C68" s="28"/>
      <c r="D68" s="29"/>
      <c r="E68" s="29"/>
      <c r="F68" s="29"/>
      <c r="G68" s="30"/>
      <c r="H68" s="33"/>
      <c r="I68" s="32"/>
      <c r="J68" s="4">
        <f>SUM(J63:J67)</f>
        <v>2031.2450000000001</v>
      </c>
      <c r="K68" s="5"/>
    </row>
    <row r="69" spans="1:11" x14ac:dyDescent="0.25">
      <c r="A69" s="31"/>
      <c r="B69" s="32"/>
      <c r="C69" s="28"/>
      <c r="D69" s="29"/>
      <c r="E69" s="29"/>
      <c r="F69" s="29"/>
      <c r="G69" s="30"/>
      <c r="H69" s="33"/>
      <c r="I69" s="32"/>
      <c r="J69" s="3"/>
      <c r="K69" s="5"/>
    </row>
    <row r="70" spans="1:11" x14ac:dyDescent="0.25">
      <c r="A70" s="31"/>
      <c r="B70" s="32"/>
      <c r="C70" s="28"/>
      <c r="D70" s="29"/>
      <c r="E70" s="29"/>
      <c r="F70" s="29"/>
      <c r="G70" s="30"/>
      <c r="H70" s="33"/>
      <c r="I70" s="32"/>
      <c r="J70" s="3"/>
      <c r="K70" s="5"/>
    </row>
    <row r="71" spans="1:11" x14ac:dyDescent="0.25">
      <c r="A71" s="63" t="s">
        <v>43</v>
      </c>
      <c r="B71" s="63"/>
      <c r="C71" s="67" t="s">
        <v>8</v>
      </c>
      <c r="D71" s="68"/>
      <c r="E71" s="68"/>
      <c r="F71" s="68"/>
      <c r="G71" s="69"/>
      <c r="H71" s="33" t="s">
        <v>4</v>
      </c>
      <c r="I71" s="2">
        <v>624.69000000000005</v>
      </c>
      <c r="J71" s="3">
        <f>I71*1</f>
        <v>624.69000000000005</v>
      </c>
      <c r="K71" s="5"/>
    </row>
    <row r="72" spans="1:11" x14ac:dyDescent="0.25">
      <c r="A72" s="31"/>
      <c r="B72" s="32"/>
      <c r="C72" s="67" t="s">
        <v>9</v>
      </c>
      <c r="D72" s="68"/>
      <c r="E72" s="68"/>
      <c r="F72" s="68"/>
      <c r="G72" s="69"/>
      <c r="H72" s="33" t="s">
        <v>4</v>
      </c>
      <c r="I72" s="2">
        <v>624.69000000000005</v>
      </c>
      <c r="J72" s="3">
        <f>I72*1.5</f>
        <v>937.03500000000008</v>
      </c>
      <c r="K72" s="5"/>
    </row>
    <row r="73" spans="1:11" x14ac:dyDescent="0.25">
      <c r="A73" s="70"/>
      <c r="B73" s="71"/>
      <c r="C73" s="67" t="s">
        <v>44</v>
      </c>
      <c r="D73" s="68"/>
      <c r="E73" s="68"/>
      <c r="F73" s="68"/>
      <c r="G73" s="69"/>
      <c r="H73" s="33"/>
      <c r="I73" s="32"/>
      <c r="J73" s="3">
        <v>449.57</v>
      </c>
      <c r="K73" s="5"/>
    </row>
    <row r="74" spans="1:11" x14ac:dyDescent="0.25">
      <c r="A74" s="31"/>
      <c r="B74" s="32"/>
      <c r="C74" s="64" t="s">
        <v>45</v>
      </c>
      <c r="D74" s="65"/>
      <c r="E74" s="65"/>
      <c r="F74" s="65"/>
      <c r="G74" s="66"/>
      <c r="H74" s="33" t="s">
        <v>16</v>
      </c>
      <c r="I74" s="32">
        <v>12</v>
      </c>
      <c r="J74" s="3">
        <f>I74*0.62</f>
        <v>7.4399999999999995</v>
      </c>
      <c r="K74" s="5"/>
    </row>
    <row r="75" spans="1:11" ht="30" customHeight="1" x14ac:dyDescent="0.25">
      <c r="A75" s="31"/>
      <c r="B75" s="32"/>
      <c r="C75" s="72" t="s">
        <v>46</v>
      </c>
      <c r="D75" s="73"/>
      <c r="E75" s="73"/>
      <c r="F75" s="73"/>
      <c r="G75" s="74"/>
      <c r="H75" s="33"/>
      <c r="I75" s="32"/>
      <c r="J75" s="3">
        <v>11729</v>
      </c>
      <c r="K75" s="5"/>
    </row>
    <row r="76" spans="1:11" x14ac:dyDescent="0.25">
      <c r="A76" s="31"/>
      <c r="B76" s="32"/>
      <c r="C76" s="72"/>
      <c r="D76" s="73"/>
      <c r="E76" s="73"/>
      <c r="F76" s="73"/>
      <c r="G76" s="74"/>
      <c r="H76" s="33"/>
      <c r="I76" s="32"/>
      <c r="J76" s="3"/>
      <c r="K76" s="5"/>
    </row>
    <row r="77" spans="1:11" x14ac:dyDescent="0.25">
      <c r="A77" s="70" t="s">
        <v>5</v>
      </c>
      <c r="B77" s="71"/>
      <c r="C77" s="28"/>
      <c r="D77" s="29"/>
      <c r="E77" s="29"/>
      <c r="F77" s="29"/>
      <c r="G77" s="30"/>
      <c r="H77" s="33"/>
      <c r="I77" s="32"/>
      <c r="J77" s="4">
        <f>SUM(J71:J76)</f>
        <v>13747.735000000001</v>
      </c>
      <c r="K77" s="5"/>
    </row>
    <row r="78" spans="1:11" x14ac:dyDescent="0.25">
      <c r="A78" s="37"/>
      <c r="B78" s="38"/>
      <c r="C78" s="34"/>
      <c r="D78" s="35"/>
      <c r="E78" s="35"/>
      <c r="F78" s="35"/>
      <c r="G78" s="36"/>
      <c r="H78" s="39"/>
      <c r="I78" s="38"/>
      <c r="J78" s="4"/>
      <c r="K78" s="5"/>
    </row>
    <row r="79" spans="1:11" x14ac:dyDescent="0.25">
      <c r="A79" s="63" t="s">
        <v>47</v>
      </c>
      <c r="B79" s="63"/>
      <c r="C79" s="67" t="s">
        <v>8</v>
      </c>
      <c r="D79" s="68"/>
      <c r="E79" s="68"/>
      <c r="F79" s="68"/>
      <c r="G79" s="69"/>
      <c r="H79" s="39" t="s">
        <v>4</v>
      </c>
      <c r="I79" s="2">
        <v>624.69000000000005</v>
      </c>
      <c r="J79" s="3">
        <f>I79*1</f>
        <v>624.69000000000005</v>
      </c>
      <c r="K79" s="5"/>
    </row>
    <row r="80" spans="1:11" x14ac:dyDescent="0.25">
      <c r="A80" s="37"/>
      <c r="B80" s="38"/>
      <c r="C80" s="67" t="s">
        <v>9</v>
      </c>
      <c r="D80" s="68"/>
      <c r="E80" s="68"/>
      <c r="F80" s="68"/>
      <c r="G80" s="69"/>
      <c r="H80" s="39" t="s">
        <v>4</v>
      </c>
      <c r="I80" s="2">
        <v>624.69000000000005</v>
      </c>
      <c r="J80" s="3">
        <f>I80*1.5</f>
        <v>937.03500000000008</v>
      </c>
      <c r="K80" s="5"/>
    </row>
    <row r="81" spans="1:11" x14ac:dyDescent="0.25">
      <c r="A81" s="70"/>
      <c r="B81" s="71"/>
      <c r="C81" s="67" t="s">
        <v>48</v>
      </c>
      <c r="D81" s="68"/>
      <c r="E81" s="68"/>
      <c r="F81" s="68"/>
      <c r="G81" s="69"/>
      <c r="H81" s="39"/>
      <c r="I81" s="38"/>
      <c r="J81" s="3">
        <v>432.72</v>
      </c>
      <c r="K81" s="5"/>
    </row>
    <row r="82" spans="1:11" x14ac:dyDescent="0.25">
      <c r="A82" s="37"/>
      <c r="B82" s="38"/>
      <c r="C82" s="64" t="s">
        <v>49</v>
      </c>
      <c r="D82" s="65"/>
      <c r="E82" s="65"/>
      <c r="F82" s="65"/>
      <c r="G82" s="66"/>
      <c r="H82" s="39" t="s">
        <v>16</v>
      </c>
      <c r="I82" s="38">
        <v>12</v>
      </c>
      <c r="J82" s="3">
        <f>I82*0.62</f>
        <v>7.4399999999999995</v>
      </c>
      <c r="K82" s="5"/>
    </row>
    <row r="83" spans="1:11" ht="49.5" customHeight="1" x14ac:dyDescent="0.25">
      <c r="A83" s="37"/>
      <c r="B83" s="38"/>
      <c r="C83" s="64" t="s">
        <v>50</v>
      </c>
      <c r="D83" s="65"/>
      <c r="E83" s="65"/>
      <c r="F83" s="65"/>
      <c r="G83" s="66"/>
      <c r="H83" s="39" t="s">
        <v>39</v>
      </c>
      <c r="I83" s="38">
        <v>21</v>
      </c>
      <c r="J83" s="3">
        <v>2620</v>
      </c>
      <c r="K83" s="5"/>
    </row>
    <row r="84" spans="1:11" ht="49.5" customHeight="1" x14ac:dyDescent="0.25">
      <c r="A84" s="40"/>
      <c r="B84" s="41"/>
      <c r="C84" s="72" t="s">
        <v>51</v>
      </c>
      <c r="D84" s="73"/>
      <c r="E84" s="73"/>
      <c r="F84" s="73"/>
      <c r="G84" s="74"/>
      <c r="H84" s="42"/>
      <c r="I84" s="41"/>
      <c r="J84" s="3">
        <v>5900</v>
      </c>
      <c r="K84" s="5"/>
    </row>
    <row r="85" spans="1:11" x14ac:dyDescent="0.25">
      <c r="A85" s="37"/>
      <c r="B85" s="38"/>
      <c r="C85" s="72"/>
      <c r="D85" s="73"/>
      <c r="E85" s="73"/>
      <c r="F85" s="73"/>
      <c r="G85" s="74"/>
      <c r="H85" s="39"/>
      <c r="I85" s="38"/>
      <c r="J85" s="3"/>
      <c r="K85" s="5"/>
    </row>
    <row r="86" spans="1:11" x14ac:dyDescent="0.25">
      <c r="A86" s="70" t="s">
        <v>5</v>
      </c>
      <c r="B86" s="71"/>
      <c r="C86" s="34"/>
      <c r="D86" s="35"/>
      <c r="E86" s="35"/>
      <c r="F86" s="35"/>
      <c r="G86" s="36"/>
      <c r="H86" s="39"/>
      <c r="I86" s="38"/>
      <c r="J86" s="4">
        <f>SUM(J79:J85)</f>
        <v>10521.885</v>
      </c>
      <c r="K86" s="5"/>
    </row>
    <row r="87" spans="1:11" x14ac:dyDescent="0.25">
      <c r="A87" s="31"/>
      <c r="B87" s="32"/>
      <c r="C87" s="28"/>
      <c r="D87" s="29"/>
      <c r="E87" s="29"/>
      <c r="F87" s="29"/>
      <c r="G87" s="30"/>
      <c r="H87" s="33"/>
      <c r="I87" s="32"/>
      <c r="J87" s="3"/>
      <c r="K87" s="5"/>
    </row>
    <row r="88" spans="1:11" x14ac:dyDescent="0.25">
      <c r="A88" s="63" t="s">
        <v>52</v>
      </c>
      <c r="B88" s="63"/>
      <c r="C88" s="67" t="s">
        <v>8</v>
      </c>
      <c r="D88" s="68"/>
      <c r="E88" s="68"/>
      <c r="F88" s="68"/>
      <c r="G88" s="69"/>
      <c r="H88" s="48" t="s">
        <v>4</v>
      </c>
      <c r="I88" s="2">
        <v>624.69000000000005</v>
      </c>
      <c r="J88" s="3">
        <f>I88*1</f>
        <v>624.69000000000005</v>
      </c>
      <c r="K88" s="5"/>
    </row>
    <row r="89" spans="1:11" x14ac:dyDescent="0.25">
      <c r="A89" s="43"/>
      <c r="B89" s="44"/>
      <c r="C89" s="67" t="s">
        <v>9</v>
      </c>
      <c r="D89" s="68"/>
      <c r="E89" s="68"/>
      <c r="F89" s="68"/>
      <c r="G89" s="69"/>
      <c r="H89" s="48" t="s">
        <v>4</v>
      </c>
      <c r="I89" s="2">
        <v>624.69000000000005</v>
      </c>
      <c r="J89" s="3">
        <f>I89*1.5</f>
        <v>937.03500000000008</v>
      </c>
      <c r="K89" s="5"/>
    </row>
    <row r="90" spans="1:11" x14ac:dyDescent="0.25">
      <c r="A90" s="70"/>
      <c r="B90" s="71"/>
      <c r="C90" s="67" t="s">
        <v>53</v>
      </c>
      <c r="D90" s="68"/>
      <c r="E90" s="68"/>
      <c r="F90" s="68"/>
      <c r="G90" s="69"/>
      <c r="H90" s="48"/>
      <c r="I90" s="44"/>
      <c r="J90" s="3">
        <v>483.53</v>
      </c>
      <c r="K90" s="5"/>
    </row>
    <row r="91" spans="1:11" x14ac:dyDescent="0.25">
      <c r="A91" s="43"/>
      <c r="B91" s="44"/>
      <c r="C91" s="64" t="s">
        <v>54</v>
      </c>
      <c r="D91" s="65"/>
      <c r="E91" s="65"/>
      <c r="F91" s="65"/>
      <c r="G91" s="66"/>
      <c r="H91" s="48" t="s">
        <v>16</v>
      </c>
      <c r="I91" s="44">
        <v>12</v>
      </c>
      <c r="J91" s="3">
        <f>I91*0.62</f>
        <v>7.4399999999999995</v>
      </c>
      <c r="K91" s="5"/>
    </row>
    <row r="92" spans="1:11" x14ac:dyDescent="0.25">
      <c r="A92" s="43"/>
      <c r="B92" s="44"/>
      <c r="C92" s="45"/>
      <c r="D92" s="46"/>
      <c r="E92" s="46"/>
      <c r="F92" s="46"/>
      <c r="G92" s="47"/>
      <c r="H92" s="48"/>
      <c r="I92" s="44"/>
      <c r="J92" s="3"/>
      <c r="K92" s="5"/>
    </row>
    <row r="93" spans="1:11" x14ac:dyDescent="0.25">
      <c r="A93" s="70" t="s">
        <v>5</v>
      </c>
      <c r="B93" s="71"/>
      <c r="C93" s="28"/>
      <c r="D93" s="29"/>
      <c r="E93" s="29"/>
      <c r="F93" s="29"/>
      <c r="G93" s="30"/>
      <c r="H93" s="33"/>
      <c r="I93" s="32"/>
      <c r="J93" s="4">
        <f>SUM(J88:J92)</f>
        <v>2052.6950000000002</v>
      </c>
      <c r="K93" s="5"/>
    </row>
    <row r="94" spans="1:11" x14ac:dyDescent="0.25">
      <c r="A94" s="52"/>
      <c r="B94" s="53"/>
      <c r="C94" s="49"/>
      <c r="D94" s="50"/>
      <c r="E94" s="50"/>
      <c r="F94" s="50"/>
      <c r="G94" s="51"/>
      <c r="H94" s="54"/>
      <c r="I94" s="53"/>
      <c r="J94" s="4"/>
      <c r="K94" s="5"/>
    </row>
    <row r="95" spans="1:11" x14ac:dyDescent="0.25">
      <c r="A95" s="63" t="s">
        <v>55</v>
      </c>
      <c r="B95" s="63"/>
      <c r="C95" s="67" t="s">
        <v>8</v>
      </c>
      <c r="D95" s="68"/>
      <c r="E95" s="68"/>
      <c r="F95" s="68"/>
      <c r="G95" s="69"/>
      <c r="H95" s="54" t="s">
        <v>4</v>
      </c>
      <c r="I95" s="2">
        <v>624.69000000000005</v>
      </c>
      <c r="J95" s="3">
        <f>I95*1</f>
        <v>624.69000000000005</v>
      </c>
      <c r="K95" s="5"/>
    </row>
    <row r="96" spans="1:11" x14ac:dyDescent="0.25">
      <c r="A96" s="52"/>
      <c r="B96" s="53"/>
      <c r="C96" s="67" t="s">
        <v>9</v>
      </c>
      <c r="D96" s="68"/>
      <c r="E96" s="68"/>
      <c r="F96" s="68"/>
      <c r="G96" s="69"/>
      <c r="H96" s="54" t="s">
        <v>4</v>
      </c>
      <c r="I96" s="2">
        <v>624.69000000000005</v>
      </c>
      <c r="J96" s="3">
        <f>I96*1.5</f>
        <v>937.03500000000008</v>
      </c>
      <c r="K96" s="5"/>
    </row>
    <row r="97" spans="1:11" x14ac:dyDescent="0.25">
      <c r="A97" s="70"/>
      <c r="B97" s="71"/>
      <c r="C97" s="67" t="s">
        <v>56</v>
      </c>
      <c r="D97" s="68"/>
      <c r="E97" s="68"/>
      <c r="F97" s="68"/>
      <c r="G97" s="69"/>
      <c r="H97" s="54"/>
      <c r="I97" s="53"/>
      <c r="J97" s="3">
        <v>452.64</v>
      </c>
      <c r="K97" s="5"/>
    </row>
    <row r="98" spans="1:11" x14ac:dyDescent="0.25">
      <c r="A98" s="52"/>
      <c r="B98" s="53"/>
      <c r="C98" s="64" t="s">
        <v>57</v>
      </c>
      <c r="D98" s="65"/>
      <c r="E98" s="65"/>
      <c r="F98" s="65"/>
      <c r="G98" s="66"/>
      <c r="H98" s="54" t="s">
        <v>16</v>
      </c>
      <c r="I98" s="53">
        <v>12</v>
      </c>
      <c r="J98" s="3">
        <f>I98*0.62</f>
        <v>7.4399999999999995</v>
      </c>
      <c r="K98" s="5"/>
    </row>
    <row r="99" spans="1:11" x14ac:dyDescent="0.25">
      <c r="A99" s="52"/>
      <c r="B99" s="53"/>
      <c r="C99" s="49"/>
      <c r="D99" s="50"/>
      <c r="E99" s="50"/>
      <c r="F99" s="50"/>
      <c r="G99" s="51"/>
      <c r="H99" s="54"/>
      <c r="I99" s="53"/>
      <c r="J99" s="3"/>
      <c r="K99" s="5"/>
    </row>
    <row r="100" spans="1:11" x14ac:dyDescent="0.25">
      <c r="A100" s="70" t="s">
        <v>5</v>
      </c>
      <c r="B100" s="71"/>
      <c r="C100" s="49"/>
      <c r="D100" s="50"/>
      <c r="E100" s="50"/>
      <c r="F100" s="50"/>
      <c r="G100" s="51"/>
      <c r="H100" s="54"/>
      <c r="I100" s="53"/>
      <c r="J100" s="4">
        <f>SUM(J95:J99)</f>
        <v>2021.8050000000003</v>
      </c>
      <c r="K100" s="5"/>
    </row>
    <row r="101" spans="1:11" x14ac:dyDescent="0.25">
      <c r="A101" s="70"/>
      <c r="B101" s="71"/>
      <c r="C101" s="22"/>
      <c r="D101" s="10"/>
      <c r="E101" s="10"/>
      <c r="F101" s="10"/>
      <c r="G101" s="23"/>
      <c r="H101" s="24"/>
      <c r="I101" s="23"/>
      <c r="J101" s="4"/>
      <c r="K101" s="5"/>
    </row>
    <row r="102" spans="1:11" x14ac:dyDescent="0.25">
      <c r="A102" s="59" t="s">
        <v>7</v>
      </c>
      <c r="B102" s="59"/>
      <c r="C102" s="59"/>
      <c r="D102" s="59"/>
      <c r="E102" s="59"/>
      <c r="F102" s="59"/>
      <c r="G102" s="59"/>
      <c r="H102" s="6"/>
      <c r="I102" s="7"/>
      <c r="J102" s="8">
        <f>J13+J21+J28+J36+J45+J53+J61+J68+J77+J86+J93+J100</f>
        <v>97557.329999999987</v>
      </c>
      <c r="K102" s="5"/>
    </row>
    <row r="103" spans="1:1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57" t="s">
        <v>58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1"/>
    </row>
    <row r="109" spans="1:11" x14ac:dyDescent="0.25">
      <c r="A109" s="59" t="s">
        <v>0</v>
      </c>
      <c r="B109" s="59"/>
      <c r="C109" s="59" t="s">
        <v>6</v>
      </c>
      <c r="D109" s="59"/>
      <c r="E109" s="59"/>
      <c r="F109" s="59"/>
      <c r="G109" s="59"/>
      <c r="H109" s="56" t="s">
        <v>1</v>
      </c>
      <c r="I109" s="56" t="s">
        <v>2</v>
      </c>
      <c r="J109" s="56" t="s">
        <v>3</v>
      </c>
      <c r="K109" s="1"/>
    </row>
    <row r="110" spans="1:11" x14ac:dyDescent="0.25">
      <c r="A110" s="60"/>
      <c r="B110" s="61"/>
      <c r="C110" s="60"/>
      <c r="D110" s="62"/>
      <c r="E110" s="62"/>
      <c r="F110" s="62"/>
      <c r="G110" s="61"/>
      <c r="H110" s="56"/>
      <c r="I110" s="56"/>
      <c r="J110" s="56"/>
      <c r="K110" s="1"/>
    </row>
    <row r="111" spans="1:11" ht="48" customHeight="1" x14ac:dyDescent="0.25">
      <c r="A111" s="63" t="s">
        <v>55</v>
      </c>
      <c r="B111" s="63"/>
      <c r="C111" s="64" t="s">
        <v>59</v>
      </c>
      <c r="D111" s="65"/>
      <c r="E111" s="65"/>
      <c r="F111" s="65"/>
      <c r="G111" s="66"/>
      <c r="H111" s="55"/>
      <c r="I111" s="2"/>
      <c r="J111" s="3">
        <v>4209.42</v>
      </c>
      <c r="K111" s="5"/>
    </row>
    <row r="112" spans="1:11" x14ac:dyDescent="0.25">
      <c r="A112" s="70" t="s">
        <v>60</v>
      </c>
      <c r="B112" s="71"/>
      <c r="C112" s="67"/>
      <c r="D112" s="68"/>
      <c r="E112" s="68"/>
      <c r="F112" s="68"/>
      <c r="G112" s="69"/>
      <c r="H112" s="55"/>
      <c r="I112" s="2"/>
      <c r="J112" s="4">
        <f>SUM(J111)</f>
        <v>4209.42</v>
      </c>
      <c r="K112" s="5"/>
    </row>
  </sheetData>
  <mergeCells count="119">
    <mergeCell ref="A93:B93"/>
    <mergeCell ref="A95:B95"/>
    <mergeCell ref="C95:G95"/>
    <mergeCell ref="C96:G96"/>
    <mergeCell ref="A97:B97"/>
    <mergeCell ref="C97:G97"/>
    <mergeCell ref="C98:G98"/>
    <mergeCell ref="A100:B100"/>
    <mergeCell ref="C79:G79"/>
    <mergeCell ref="C85:G85"/>
    <mergeCell ref="A86:B86"/>
    <mergeCell ref="C80:G80"/>
    <mergeCell ref="A81:B81"/>
    <mergeCell ref="C81:G81"/>
    <mergeCell ref="C82:G82"/>
    <mergeCell ref="C83:G83"/>
    <mergeCell ref="C84:G84"/>
    <mergeCell ref="C91:G91"/>
    <mergeCell ref="A88:B88"/>
    <mergeCell ref="C88:G88"/>
    <mergeCell ref="C89:G89"/>
    <mergeCell ref="A90:B90"/>
    <mergeCell ref="C90:G90"/>
    <mergeCell ref="A79:B79"/>
    <mergeCell ref="A1:K2"/>
    <mergeCell ref="A4:B4"/>
    <mergeCell ref="C4:G4"/>
    <mergeCell ref="A3:J3"/>
    <mergeCell ref="A5:B5"/>
    <mergeCell ref="C5:G5"/>
    <mergeCell ref="C12:G12"/>
    <mergeCell ref="A13:B13"/>
    <mergeCell ref="A16:B16"/>
    <mergeCell ref="C16:G16"/>
    <mergeCell ref="C9:G9"/>
    <mergeCell ref="A6:B6"/>
    <mergeCell ref="C6:G6"/>
    <mergeCell ref="C7:G7"/>
    <mergeCell ref="A8:B8"/>
    <mergeCell ref="C8:G8"/>
    <mergeCell ref="A102:B102"/>
    <mergeCell ref="C102:G102"/>
    <mergeCell ref="C11:G11"/>
    <mergeCell ref="C10:G10"/>
    <mergeCell ref="C20:G20"/>
    <mergeCell ref="A23:B23"/>
    <mergeCell ref="C23:G23"/>
    <mergeCell ref="C24:G24"/>
    <mergeCell ref="A25:B25"/>
    <mergeCell ref="C25:G25"/>
    <mergeCell ref="C26:G26"/>
    <mergeCell ref="C27:G27"/>
    <mergeCell ref="A28:B28"/>
    <mergeCell ref="A18:B18"/>
    <mergeCell ref="A21:B21"/>
    <mergeCell ref="C17:G17"/>
    <mergeCell ref="A101:B101"/>
    <mergeCell ref="A63:B63"/>
    <mergeCell ref="C63:G63"/>
    <mergeCell ref="C64:G64"/>
    <mergeCell ref="A33:B33"/>
    <mergeCell ref="C33:G33"/>
    <mergeCell ref="C34:G34"/>
    <mergeCell ref="C35:G35"/>
    <mergeCell ref="A36:B36"/>
    <mergeCell ref="C18:G18"/>
    <mergeCell ref="C19:G19"/>
    <mergeCell ref="A31:B31"/>
    <mergeCell ref="C31:G31"/>
    <mergeCell ref="C32:G32"/>
    <mergeCell ref="C42:G42"/>
    <mergeCell ref="C44:G44"/>
    <mergeCell ref="A45:B45"/>
    <mergeCell ref="A48:B48"/>
    <mergeCell ref="C48:G48"/>
    <mergeCell ref="C43:G43"/>
    <mergeCell ref="A39:B39"/>
    <mergeCell ref="C39:G39"/>
    <mergeCell ref="C40:G40"/>
    <mergeCell ref="A41:B41"/>
    <mergeCell ref="C41:G41"/>
    <mergeCell ref="A53:B53"/>
    <mergeCell ref="A56:B56"/>
    <mergeCell ref="C56:G56"/>
    <mergeCell ref="C57:G57"/>
    <mergeCell ref="A58:B58"/>
    <mergeCell ref="C58:G58"/>
    <mergeCell ref="C49:G49"/>
    <mergeCell ref="A50:B50"/>
    <mergeCell ref="C50:G50"/>
    <mergeCell ref="C51:G51"/>
    <mergeCell ref="C52:G52"/>
    <mergeCell ref="A77:B77"/>
    <mergeCell ref="C75:G75"/>
    <mergeCell ref="C59:G59"/>
    <mergeCell ref="C60:G60"/>
    <mergeCell ref="A61:B61"/>
    <mergeCell ref="C66:G66"/>
    <mergeCell ref="C67:G67"/>
    <mergeCell ref="A65:B65"/>
    <mergeCell ref="C65:G65"/>
    <mergeCell ref="A68:B68"/>
    <mergeCell ref="A71:B71"/>
    <mergeCell ref="C71:G71"/>
    <mergeCell ref="C72:G72"/>
    <mergeCell ref="A73:B73"/>
    <mergeCell ref="C73:G73"/>
    <mergeCell ref="C74:G74"/>
    <mergeCell ref="C76:G76"/>
    <mergeCell ref="A106:K107"/>
    <mergeCell ref="A108:J108"/>
    <mergeCell ref="A109:B109"/>
    <mergeCell ref="C109:G109"/>
    <mergeCell ref="A110:B110"/>
    <mergeCell ref="C110:G110"/>
    <mergeCell ref="A111:B111"/>
    <mergeCell ref="C111:G111"/>
    <mergeCell ref="C112:G112"/>
    <mergeCell ref="A112:B1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2023-01-24T15:39:52Z</dcterms:modified>
</cp:coreProperties>
</file>