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2" i="1" l="1"/>
  <c r="J91" i="1" l="1"/>
  <c r="J90" i="1"/>
  <c r="J89" i="1"/>
  <c r="J94" i="1" s="1"/>
  <c r="J83" i="1" l="1"/>
  <c r="J82" i="1"/>
  <c r="J81" i="1"/>
  <c r="J75" i="1"/>
  <c r="J74" i="1"/>
  <c r="J73" i="1"/>
  <c r="J78" i="1" l="1"/>
  <c r="J86" i="1"/>
  <c r="J67" i="1"/>
  <c r="J66" i="1"/>
  <c r="J65" i="1"/>
  <c r="J70" i="1" l="1"/>
  <c r="J59" i="1"/>
  <c r="J58" i="1"/>
  <c r="J57" i="1"/>
  <c r="J62" i="1" l="1"/>
  <c r="J51" i="1"/>
  <c r="J50" i="1"/>
  <c r="J49" i="1"/>
  <c r="J131" i="1"/>
  <c r="J54" i="1" l="1"/>
  <c r="J127" i="1"/>
  <c r="J133" i="1" s="1"/>
  <c r="J110" i="1"/>
  <c r="J114" i="1" s="1"/>
  <c r="J43" i="1"/>
  <c r="J42" i="1"/>
  <c r="J41" i="1"/>
  <c r="J47" i="1" l="1"/>
  <c r="J35" i="1"/>
  <c r="J34" i="1"/>
  <c r="J33" i="1"/>
  <c r="J39" i="1" l="1"/>
  <c r="J27" i="1"/>
  <c r="J26" i="1"/>
  <c r="J25" i="1"/>
  <c r="J30" i="1" l="1"/>
  <c r="J18" i="1"/>
  <c r="J17" i="1"/>
  <c r="J16" i="1"/>
  <c r="J22" i="1" l="1"/>
  <c r="J9" i="1"/>
  <c r="J8" i="1"/>
  <c r="J7" i="1"/>
  <c r="J13" i="1" l="1"/>
  <c r="J97" i="1" s="1"/>
</calcChain>
</file>

<file path=xl/sharedStrings.xml><?xml version="1.0" encoding="utf-8"?>
<sst xmlns="http://schemas.openxmlformats.org/spreadsheetml/2006/main" count="153" uniqueCount="67">
  <si>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</si>
  <si>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</si>
  <si>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</si>
  <si>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</si>
  <si>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</si>
  <si>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</si>
  <si>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</si>
  <si>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</si>
  <si>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Аварийное обслуживание электрических сетей</t>
  </si>
  <si>
    <t>Аварийное обслуживание сантехнического оборудования</t>
  </si>
  <si>
    <t>лиц</t>
  </si>
  <si>
    <t xml:space="preserve">Установка таблички </t>
  </si>
  <si>
    <t>шт</t>
  </si>
  <si>
    <t>Выполненные работы  по статье   содержание жилья  по ул.Дзержинского 111/14</t>
  </si>
  <si>
    <t>февраль   2023г.</t>
  </si>
  <si>
    <t>Конвертование счетов -квитанций  за февраль 2023г</t>
  </si>
  <si>
    <t xml:space="preserve"> услуги Таганрог.ф-л ИВЦ ЖКХ    за февраль 2023г</t>
  </si>
  <si>
    <t>март   2023г.</t>
  </si>
  <si>
    <t>Конвертование счетов -квитанций  за март 2023г</t>
  </si>
  <si>
    <t xml:space="preserve"> услуги Таганрог.ф-л ИВЦ ЖКХ    за март 2023г</t>
  </si>
  <si>
    <t>Акт №16 от 09.03.2023г ООО "Свежий ветер" периодическая проверка вентканалов и дымоходов</t>
  </si>
  <si>
    <t>канал</t>
  </si>
  <si>
    <t>Контейнер 0,71 м3 счет №76 от 14.03.2023г ООО Металлоторг"</t>
  </si>
  <si>
    <t>апрель   2023г.</t>
  </si>
  <si>
    <t>Конвертование счетов -квитанций  за апрель 2023г</t>
  </si>
  <si>
    <t xml:space="preserve"> услуги Таганрог.ф-л ИВЦ ЖКХ    за апрель 2023г</t>
  </si>
  <si>
    <t>Итого</t>
  </si>
  <si>
    <t>май   2023г.</t>
  </si>
  <si>
    <t>Конвертование счетов -квитанций  за май 2023г</t>
  </si>
  <si>
    <t xml:space="preserve"> услуги Таганрог.ф-л ИВЦ ЖКХ    за май 2023г</t>
  </si>
  <si>
    <t>Покос травы на придомовой территории дома</t>
  </si>
  <si>
    <t>Выполненные работы  по статье   содержание газовых сетей   по ул.Дзержинского 111/14</t>
  </si>
  <si>
    <t>Акт №1608 от 24.04.2023г техничнское обслуживание населения</t>
  </si>
  <si>
    <t>усл</t>
  </si>
  <si>
    <t>июнь   2023г.</t>
  </si>
  <si>
    <t>Конвертование счетов -квитанций  за июнь 2023г</t>
  </si>
  <si>
    <t xml:space="preserve"> услуги Таганрог.ф-л ИВЦ ЖКХ    за июнь2023г</t>
  </si>
  <si>
    <t>Опрессовка внутридомовой системы ЦО</t>
  </si>
  <si>
    <t>дом</t>
  </si>
  <si>
    <t>Выполненные работы  по статье   Ремонт   жилья  по ул.Дзержинского 111/14</t>
  </si>
  <si>
    <t>Смена коренного крана кв 6 на трубопроводе ХВС ф до 25мм</t>
  </si>
  <si>
    <t>июль   2023г.</t>
  </si>
  <si>
    <t>Смена врезки  на трубопроводе ХВС ф до 25мм в колодце</t>
  </si>
  <si>
    <t>Конвертование счетов -квитанций  за июль 2023г</t>
  </si>
  <si>
    <t xml:space="preserve"> услуги Таганрог.ф-л ИВЦ ЖКХ    за июль2023г</t>
  </si>
  <si>
    <t>август    2023г.</t>
  </si>
  <si>
    <t>Конвертование счетов -квитанций  за август 2023г</t>
  </si>
  <si>
    <t xml:space="preserve"> услуги Таганрог.ф-л ИВЦ ЖКХ    за август 2023г</t>
  </si>
  <si>
    <t>сентябрь   2023г.</t>
  </si>
  <si>
    <t>Конвертование счетов -квитанций  за сентябрь 2023г</t>
  </si>
  <si>
    <t xml:space="preserve"> услуги Таганрог.ф-л ИВЦ ЖКХ    за сентябрь 2023г</t>
  </si>
  <si>
    <t>ноябрь  2023г.</t>
  </si>
  <si>
    <t>Конвертование счетов -квитанций  за ноябрь 2023г</t>
  </si>
  <si>
    <t xml:space="preserve"> услуги Таганрог.ф-л ИВЦ ЖКХ    за ноябрь 2023г</t>
  </si>
  <si>
    <t>Акт №82 от 07.11.2023г  ИП Наливайко А.В. Проведение тех обслуживания вент каналов и дымоходов</t>
  </si>
  <si>
    <t>октябрь   2023г.</t>
  </si>
  <si>
    <t>Конвертование счетов -квитанций  за октябрь 2023г</t>
  </si>
  <si>
    <t xml:space="preserve"> услуги Таганрог.ф-л ИВЦ ЖКХ    за октябрь 2023г</t>
  </si>
  <si>
    <t>Установка дросельной шайбы, промывка и пуск теплоносителя</t>
  </si>
  <si>
    <t xml:space="preserve"> Очистка 2 фильтров ф 50 мм, сброс воздуха. Слитие дома 2 раза. (завоздушивание системы ЦО .)</t>
  </si>
  <si>
    <t>декабрь  2023г.</t>
  </si>
  <si>
    <t>Конвертование счетов -квитанций  за декабрь2023г</t>
  </si>
  <si>
    <t xml:space="preserve"> услуги Таганрог.ф-л ИВЦ ЖКХ    за декабрь 2023г</t>
  </si>
  <si>
    <t>ВСЕГО</t>
  </si>
  <si>
    <t>ноябрь 2023г.</t>
  </si>
  <si>
    <t>акт №853 от 30.11.2023г(ВДГО техническое диагностирование ООО "Эгида")</t>
  </si>
  <si>
    <t>Санитарная обрезка деревьев на придомовой территории дома  (счет №67 от 11.07.2023г ИП Ежов О.П)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</si>
</sst>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91" workbookViewId="0">
      <selection activeCell="C53" sqref="C53:G53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06" t="s">
        <v>13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63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"/>
    </row>
    <row r="4" spans="1:11" ht="15" customHeight="1" x14ac:dyDescent="0.25">
      <c r="A4" s="108" t="s">
        <v>0</v>
      </c>
      <c r="B4" s="108"/>
      <c r="C4" s="108" t="s">
        <v>6</v>
      </c>
      <c r="D4" s="108"/>
      <c r="E4" s="108"/>
      <c r="F4" s="108"/>
      <c r="G4" s="108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03"/>
      <c r="B5" s="104"/>
      <c r="C5" s="103"/>
      <c r="D5" s="105"/>
      <c r="E5" s="105"/>
      <c r="F5" s="105"/>
      <c r="G5" s="104"/>
      <c r="H5" s="6"/>
      <c r="I5" s="6"/>
      <c r="J5" s="6"/>
      <c r="K5" s="1"/>
    </row>
    <row r="6" spans="1:11" x14ac:dyDescent="0.25">
      <c r="A6" s="14"/>
      <c r="B6" s="15"/>
      <c r="C6" s="14"/>
      <c r="D6" s="17"/>
      <c r="E6" s="17"/>
      <c r="F6" s="17"/>
      <c r="G6" s="15"/>
      <c r="H6" s="16"/>
      <c r="I6" s="15"/>
      <c r="J6" s="4"/>
      <c r="K6" s="5"/>
    </row>
    <row r="7" spans="1:11" x14ac:dyDescent="0.25">
      <c r="A7" s="91" t="s">
        <v>14</v>
      </c>
      <c r="B7" s="91"/>
      <c r="C7" s="92" t="s">
        <v>8</v>
      </c>
      <c r="D7" s="93"/>
      <c r="E7" s="93"/>
      <c r="F7" s="93"/>
      <c r="G7" s="94"/>
      <c r="H7" s="16" t="s">
        <v>4</v>
      </c>
      <c r="I7" s="2">
        <v>629.77</v>
      </c>
      <c r="J7" s="3">
        <f>I7*1</f>
        <v>629.77</v>
      </c>
      <c r="K7" s="5"/>
    </row>
    <row r="8" spans="1:11" x14ac:dyDescent="0.25">
      <c r="A8" s="14"/>
      <c r="B8" s="15"/>
      <c r="C8" s="92" t="s">
        <v>9</v>
      </c>
      <c r="D8" s="93"/>
      <c r="E8" s="93"/>
      <c r="F8" s="93"/>
      <c r="G8" s="94"/>
      <c r="H8" s="16" t="s">
        <v>4</v>
      </c>
      <c r="I8" s="2">
        <v>629.77</v>
      </c>
      <c r="J8" s="3">
        <f>I8*1.5</f>
        <v>944.65499999999997</v>
      </c>
      <c r="K8" s="5"/>
    </row>
    <row r="9" spans="1:11" x14ac:dyDescent="0.25">
      <c r="A9" s="14"/>
      <c r="B9" s="15"/>
      <c r="C9" s="92" t="s">
        <v>15</v>
      </c>
      <c r="D9" s="93"/>
      <c r="E9" s="93"/>
      <c r="F9" s="93"/>
      <c r="G9" s="94"/>
      <c r="H9" s="16" t="s">
        <v>10</v>
      </c>
      <c r="I9" s="13">
        <v>12</v>
      </c>
      <c r="J9" s="3">
        <f>I9*0.62</f>
        <v>7.4399999999999995</v>
      </c>
      <c r="K9" s="5"/>
    </row>
    <row r="10" spans="1:11" x14ac:dyDescent="0.25">
      <c r="A10" s="95"/>
      <c r="B10" s="96"/>
      <c r="C10" s="92" t="s">
        <v>16</v>
      </c>
      <c r="D10" s="93"/>
      <c r="E10" s="93"/>
      <c r="F10" s="93"/>
      <c r="G10" s="94"/>
      <c r="H10" s="16"/>
      <c r="I10" s="15"/>
      <c r="J10" s="3">
        <v>296.76</v>
      </c>
      <c r="K10" s="5"/>
    </row>
    <row r="11" spans="1:11" x14ac:dyDescent="0.25">
      <c r="A11" s="21"/>
      <c r="B11" s="22"/>
      <c r="C11" s="92" t="s">
        <v>11</v>
      </c>
      <c r="D11" s="93"/>
      <c r="E11" s="93"/>
      <c r="F11" s="93"/>
      <c r="G11" s="94"/>
      <c r="H11" s="23" t="s">
        <v>12</v>
      </c>
      <c r="I11" s="22">
        <v>3</v>
      </c>
      <c r="J11" s="3">
        <v>5795</v>
      </c>
      <c r="K11" s="5"/>
    </row>
    <row r="12" spans="1:11" ht="25.5" customHeight="1" x14ac:dyDescent="0.25">
      <c r="A12" s="9"/>
      <c r="B12" s="11"/>
      <c r="C12" s="100"/>
      <c r="D12" s="101"/>
      <c r="E12" s="101"/>
      <c r="F12" s="101"/>
      <c r="G12" s="102"/>
      <c r="H12" s="12"/>
      <c r="I12" s="11"/>
      <c r="J12" s="3"/>
      <c r="K12" s="5"/>
    </row>
    <row r="13" spans="1:11" ht="13.5" customHeight="1" x14ac:dyDescent="0.25">
      <c r="A13" s="95" t="s">
        <v>5</v>
      </c>
      <c r="B13" s="96"/>
      <c r="C13" s="18"/>
      <c r="D13" s="19"/>
      <c r="E13" s="19"/>
      <c r="F13" s="19"/>
      <c r="G13" s="20"/>
      <c r="H13" s="16"/>
      <c r="I13" s="15"/>
      <c r="J13" s="4">
        <f>SUM(J7:J12)</f>
        <v>7673.625</v>
      </c>
      <c r="K13" s="5"/>
    </row>
    <row r="14" spans="1:11" ht="13.5" customHeight="1" x14ac:dyDescent="0.25">
      <c r="A14" s="27"/>
      <c r="B14" s="28"/>
      <c r="C14" s="24"/>
      <c r="D14" s="25"/>
      <c r="E14" s="25"/>
      <c r="F14" s="25"/>
      <c r="G14" s="26"/>
      <c r="H14" s="23"/>
      <c r="I14" s="28"/>
      <c r="J14" s="4"/>
      <c r="K14" s="5"/>
    </row>
    <row r="15" spans="1:11" ht="13.5" customHeight="1" x14ac:dyDescent="0.25">
      <c r="A15" s="27"/>
      <c r="B15" s="28"/>
      <c r="C15" s="24"/>
      <c r="D15" s="25"/>
      <c r="E15" s="25"/>
      <c r="F15" s="25"/>
      <c r="G15" s="26"/>
      <c r="H15" s="23"/>
      <c r="I15" s="28"/>
      <c r="J15" s="4"/>
      <c r="K15" s="5"/>
    </row>
    <row r="16" spans="1:11" ht="13.5" customHeight="1" x14ac:dyDescent="0.25">
      <c r="A16" s="91" t="s">
        <v>17</v>
      </c>
      <c r="B16" s="91"/>
      <c r="C16" s="92" t="s">
        <v>8</v>
      </c>
      <c r="D16" s="93"/>
      <c r="E16" s="93"/>
      <c r="F16" s="93"/>
      <c r="G16" s="94"/>
      <c r="H16" s="23" t="s">
        <v>4</v>
      </c>
      <c r="I16" s="2">
        <v>629.77</v>
      </c>
      <c r="J16" s="3">
        <f>I16*1</f>
        <v>629.77</v>
      </c>
      <c r="K16" s="5"/>
    </row>
    <row r="17" spans="1:11" ht="13.5" customHeight="1" x14ac:dyDescent="0.25">
      <c r="A17" s="27"/>
      <c r="B17" s="28"/>
      <c r="C17" s="92" t="s">
        <v>9</v>
      </c>
      <c r="D17" s="93"/>
      <c r="E17" s="93"/>
      <c r="F17" s="93"/>
      <c r="G17" s="94"/>
      <c r="H17" s="23" t="s">
        <v>4</v>
      </c>
      <c r="I17" s="2">
        <v>629.77</v>
      </c>
      <c r="J17" s="3">
        <f>I17*1.5</f>
        <v>944.65499999999997</v>
      </c>
      <c r="K17" s="5"/>
    </row>
    <row r="18" spans="1:11" ht="13.5" customHeight="1" x14ac:dyDescent="0.25">
      <c r="A18" s="27"/>
      <c r="B18" s="28"/>
      <c r="C18" s="92" t="s">
        <v>18</v>
      </c>
      <c r="D18" s="93"/>
      <c r="E18" s="93"/>
      <c r="F18" s="93"/>
      <c r="G18" s="94"/>
      <c r="H18" s="23" t="s">
        <v>10</v>
      </c>
      <c r="I18" s="13">
        <v>12</v>
      </c>
      <c r="J18" s="3">
        <f>I18*0.62</f>
        <v>7.4399999999999995</v>
      </c>
      <c r="K18" s="5"/>
    </row>
    <row r="19" spans="1:11" ht="13.5" customHeight="1" x14ac:dyDescent="0.25">
      <c r="A19" s="95"/>
      <c r="B19" s="96"/>
      <c r="C19" s="92" t="s">
        <v>19</v>
      </c>
      <c r="D19" s="93"/>
      <c r="E19" s="93"/>
      <c r="F19" s="93"/>
      <c r="G19" s="94"/>
      <c r="H19" s="23"/>
      <c r="I19" s="28"/>
      <c r="J19" s="3">
        <v>517.91</v>
      </c>
      <c r="K19" s="5"/>
    </row>
    <row r="20" spans="1:11" ht="48" customHeight="1" x14ac:dyDescent="0.25">
      <c r="A20" s="27"/>
      <c r="B20" s="28"/>
      <c r="C20" s="97" t="s">
        <v>20</v>
      </c>
      <c r="D20" s="98"/>
      <c r="E20" s="98"/>
      <c r="F20" s="98"/>
      <c r="G20" s="99"/>
      <c r="H20" s="23" t="s">
        <v>21</v>
      </c>
      <c r="I20" s="28">
        <v>24</v>
      </c>
      <c r="J20" s="3">
        <v>2330</v>
      </c>
      <c r="K20" s="5"/>
    </row>
    <row r="21" spans="1:11" ht="28.5" customHeight="1" x14ac:dyDescent="0.25">
      <c r="A21" s="27"/>
      <c r="B21" s="28"/>
      <c r="C21" s="97" t="s">
        <v>22</v>
      </c>
      <c r="D21" s="98"/>
      <c r="E21" s="98"/>
      <c r="F21" s="98"/>
      <c r="G21" s="99"/>
      <c r="H21" s="23" t="s">
        <v>12</v>
      </c>
      <c r="I21" s="28">
        <v>1</v>
      </c>
      <c r="J21" s="3">
        <v>2150.0300000000002</v>
      </c>
      <c r="K21" s="5"/>
    </row>
    <row r="22" spans="1:11" ht="13.5" customHeight="1" x14ac:dyDescent="0.25">
      <c r="A22" s="95" t="s">
        <v>5</v>
      </c>
      <c r="B22" s="96"/>
      <c r="C22" s="24"/>
      <c r="D22" s="25"/>
      <c r="E22" s="25"/>
      <c r="F22" s="25"/>
      <c r="G22" s="26"/>
      <c r="H22" s="23"/>
      <c r="I22" s="28"/>
      <c r="J22" s="4">
        <f>SUM(J16:J21)</f>
        <v>6579.8050000000003</v>
      </c>
      <c r="K22" s="5"/>
    </row>
    <row r="23" spans="1:11" ht="13.5" customHeight="1" x14ac:dyDescent="0.25">
      <c r="A23" s="27"/>
      <c r="B23" s="28"/>
      <c r="C23" s="24"/>
      <c r="D23" s="25"/>
      <c r="E23" s="25"/>
      <c r="F23" s="25"/>
      <c r="G23" s="26"/>
      <c r="H23" s="23"/>
      <c r="I23" s="28"/>
      <c r="J23" s="4"/>
      <c r="K23" s="5"/>
    </row>
    <row r="24" spans="1:11" ht="13.5" customHeight="1" x14ac:dyDescent="0.25">
      <c r="A24" s="27"/>
      <c r="B24" s="28"/>
      <c r="C24" s="24"/>
      <c r="D24" s="25"/>
      <c r="E24" s="25"/>
      <c r="F24" s="25"/>
      <c r="G24" s="26"/>
      <c r="H24" s="23"/>
      <c r="I24" s="28"/>
      <c r="J24" s="4"/>
      <c r="K24" s="5"/>
    </row>
    <row r="25" spans="1:11" ht="13.5" customHeight="1" x14ac:dyDescent="0.25">
      <c r="A25" s="91" t="s">
        <v>23</v>
      </c>
      <c r="B25" s="91"/>
      <c r="C25" s="92" t="s">
        <v>8</v>
      </c>
      <c r="D25" s="93"/>
      <c r="E25" s="93"/>
      <c r="F25" s="93"/>
      <c r="G25" s="94"/>
      <c r="H25" s="23" t="s">
        <v>4</v>
      </c>
      <c r="I25" s="2">
        <v>629.77</v>
      </c>
      <c r="J25" s="3">
        <f>I25*1</f>
        <v>629.77</v>
      </c>
      <c r="K25" s="5"/>
    </row>
    <row r="26" spans="1:11" ht="13.5" customHeight="1" x14ac:dyDescent="0.25">
      <c r="A26" s="32"/>
      <c r="B26" s="33"/>
      <c r="C26" s="92" t="s">
        <v>9</v>
      </c>
      <c r="D26" s="93"/>
      <c r="E26" s="93"/>
      <c r="F26" s="93"/>
      <c r="G26" s="94"/>
      <c r="H26" s="23" t="s">
        <v>4</v>
      </c>
      <c r="I26" s="2">
        <v>629.77</v>
      </c>
      <c r="J26" s="3">
        <f>I26*1.5</f>
        <v>944.65499999999997</v>
      </c>
      <c r="K26" s="5"/>
    </row>
    <row r="27" spans="1:11" ht="13.5" customHeight="1" x14ac:dyDescent="0.25">
      <c r="A27" s="32"/>
      <c r="B27" s="33"/>
      <c r="C27" s="92" t="s">
        <v>24</v>
      </c>
      <c r="D27" s="93"/>
      <c r="E27" s="93"/>
      <c r="F27" s="93"/>
      <c r="G27" s="94"/>
      <c r="H27" s="23" t="s">
        <v>10</v>
      </c>
      <c r="I27" s="13">
        <v>12</v>
      </c>
      <c r="J27" s="3">
        <f>I27*0.62</f>
        <v>7.4399999999999995</v>
      </c>
      <c r="K27" s="5"/>
    </row>
    <row r="28" spans="1:11" ht="13.5" customHeight="1" x14ac:dyDescent="0.25">
      <c r="A28" s="95"/>
      <c r="B28" s="96"/>
      <c r="C28" s="92" t="s">
        <v>25</v>
      </c>
      <c r="D28" s="93"/>
      <c r="E28" s="93"/>
      <c r="F28" s="93"/>
      <c r="G28" s="94"/>
      <c r="H28" s="23"/>
      <c r="I28" s="33"/>
      <c r="J28" s="3">
        <v>430.88</v>
      </c>
      <c r="K28" s="5"/>
    </row>
    <row r="29" spans="1:11" ht="13.5" customHeight="1" x14ac:dyDescent="0.25">
      <c r="A29" s="32"/>
      <c r="B29" s="33"/>
      <c r="C29" s="29"/>
      <c r="D29" s="30"/>
      <c r="E29" s="30"/>
      <c r="F29" s="30"/>
      <c r="G29" s="31"/>
      <c r="H29" s="23"/>
      <c r="I29" s="33"/>
      <c r="J29" s="4"/>
      <c r="K29" s="5"/>
    </row>
    <row r="30" spans="1:11" ht="13.5" customHeight="1" x14ac:dyDescent="0.25">
      <c r="A30" s="95" t="s">
        <v>26</v>
      </c>
      <c r="B30" s="96"/>
      <c r="C30" s="29"/>
      <c r="D30" s="30"/>
      <c r="E30" s="30"/>
      <c r="F30" s="30"/>
      <c r="G30" s="31"/>
      <c r="H30" s="23"/>
      <c r="I30" s="33"/>
      <c r="J30" s="4">
        <f>SUM(J25:J29)</f>
        <v>2012.7449999999999</v>
      </c>
      <c r="K30" s="5"/>
    </row>
    <row r="31" spans="1:11" ht="13.5" customHeight="1" x14ac:dyDescent="0.25">
      <c r="A31" s="32"/>
      <c r="B31" s="33"/>
      <c r="C31" s="29"/>
      <c r="D31" s="30"/>
      <c r="E31" s="30"/>
      <c r="F31" s="30"/>
      <c r="G31" s="31"/>
      <c r="H31" s="23"/>
      <c r="I31" s="33"/>
      <c r="J31" s="4"/>
      <c r="K31" s="5"/>
    </row>
    <row r="32" spans="1:11" ht="13.5" customHeight="1" x14ac:dyDescent="0.25">
      <c r="A32" s="34"/>
      <c r="B32" s="35"/>
      <c r="C32" s="36"/>
      <c r="D32" s="37"/>
      <c r="E32" s="37"/>
      <c r="F32" s="37"/>
      <c r="G32" s="38"/>
      <c r="H32" s="23"/>
      <c r="I32" s="35"/>
      <c r="J32" s="4"/>
      <c r="K32" s="5"/>
    </row>
    <row r="33" spans="1:11" ht="13.5" customHeight="1" x14ac:dyDescent="0.25">
      <c r="A33" s="91" t="s">
        <v>27</v>
      </c>
      <c r="B33" s="91"/>
      <c r="C33" s="92" t="s">
        <v>8</v>
      </c>
      <c r="D33" s="93"/>
      <c r="E33" s="93"/>
      <c r="F33" s="93"/>
      <c r="G33" s="94"/>
      <c r="H33" s="23" t="s">
        <v>4</v>
      </c>
      <c r="I33" s="2">
        <v>629.77</v>
      </c>
      <c r="J33" s="3">
        <f>I33*1</f>
        <v>629.77</v>
      </c>
      <c r="K33" s="5"/>
    </row>
    <row r="34" spans="1:11" ht="13.5" customHeight="1" x14ac:dyDescent="0.25">
      <c r="A34" s="34"/>
      <c r="B34" s="35"/>
      <c r="C34" s="92" t="s">
        <v>9</v>
      </c>
      <c r="D34" s="93"/>
      <c r="E34" s="93"/>
      <c r="F34" s="93"/>
      <c r="G34" s="94"/>
      <c r="H34" s="23" t="s">
        <v>4</v>
      </c>
      <c r="I34" s="2">
        <v>629.77</v>
      </c>
      <c r="J34" s="3">
        <f>I34*1.5</f>
        <v>944.65499999999997</v>
      </c>
      <c r="K34" s="5"/>
    </row>
    <row r="35" spans="1:11" ht="13.5" customHeight="1" x14ac:dyDescent="0.25">
      <c r="A35" s="34"/>
      <c r="B35" s="35"/>
      <c r="C35" s="92" t="s">
        <v>28</v>
      </c>
      <c r="D35" s="93"/>
      <c r="E35" s="93"/>
      <c r="F35" s="93"/>
      <c r="G35" s="94"/>
      <c r="H35" s="23" t="s">
        <v>10</v>
      </c>
      <c r="I35" s="13">
        <v>12</v>
      </c>
      <c r="J35" s="3">
        <f>I35*0.62</f>
        <v>7.4399999999999995</v>
      </c>
      <c r="K35" s="5"/>
    </row>
    <row r="36" spans="1:11" ht="13.5" customHeight="1" x14ac:dyDescent="0.25">
      <c r="A36" s="95"/>
      <c r="B36" s="96"/>
      <c r="C36" s="92" t="s">
        <v>29</v>
      </c>
      <c r="D36" s="93"/>
      <c r="E36" s="93"/>
      <c r="F36" s="93"/>
      <c r="G36" s="94"/>
      <c r="H36" s="23"/>
      <c r="I36" s="35"/>
      <c r="J36" s="3">
        <v>418.61</v>
      </c>
      <c r="K36" s="5"/>
    </row>
    <row r="37" spans="1:11" ht="13.5" customHeight="1" x14ac:dyDescent="0.25">
      <c r="A37" s="34"/>
      <c r="B37" s="35"/>
      <c r="C37" s="92" t="s">
        <v>30</v>
      </c>
      <c r="D37" s="93"/>
      <c r="E37" s="93"/>
      <c r="F37" s="93"/>
      <c r="G37" s="94"/>
      <c r="H37" s="23" t="s">
        <v>4</v>
      </c>
      <c r="I37" s="35">
        <v>500</v>
      </c>
      <c r="J37" s="3">
        <v>2254</v>
      </c>
      <c r="K37" s="5"/>
    </row>
    <row r="38" spans="1:11" ht="13.5" customHeight="1" x14ac:dyDescent="0.25">
      <c r="A38" s="34"/>
      <c r="B38" s="35"/>
      <c r="C38" s="36"/>
      <c r="D38" s="37"/>
      <c r="E38" s="37"/>
      <c r="F38" s="37"/>
      <c r="G38" s="38"/>
      <c r="H38" s="23"/>
      <c r="I38" s="35"/>
      <c r="J38" s="4"/>
      <c r="K38" s="5"/>
    </row>
    <row r="39" spans="1:11" ht="13.5" customHeight="1" x14ac:dyDescent="0.25">
      <c r="A39" s="95" t="s">
        <v>26</v>
      </c>
      <c r="B39" s="96"/>
      <c r="C39" s="36"/>
      <c r="D39" s="37"/>
      <c r="E39" s="37"/>
      <c r="F39" s="37"/>
      <c r="G39" s="38"/>
      <c r="H39" s="23"/>
      <c r="I39" s="35"/>
      <c r="J39" s="4">
        <f>SUM(J33:J38)</f>
        <v>4254.4750000000004</v>
      </c>
      <c r="K39" s="5"/>
    </row>
    <row r="40" spans="1:11" ht="13.5" customHeight="1" x14ac:dyDescent="0.25">
      <c r="A40" s="45"/>
      <c r="B40" s="46"/>
      <c r="C40" s="42"/>
      <c r="D40" s="43"/>
      <c r="E40" s="43"/>
      <c r="F40" s="43"/>
      <c r="G40" s="44"/>
      <c r="H40" s="23"/>
      <c r="I40" s="46"/>
      <c r="J40" s="4"/>
      <c r="K40" s="5"/>
    </row>
    <row r="41" spans="1:11" ht="13.5" customHeight="1" x14ac:dyDescent="0.25">
      <c r="A41" s="91" t="s">
        <v>34</v>
      </c>
      <c r="B41" s="91"/>
      <c r="C41" s="92" t="s">
        <v>8</v>
      </c>
      <c r="D41" s="93"/>
      <c r="E41" s="93"/>
      <c r="F41" s="93"/>
      <c r="G41" s="94"/>
      <c r="H41" s="23" t="s">
        <v>4</v>
      </c>
      <c r="I41" s="2">
        <v>629.77</v>
      </c>
      <c r="J41" s="3">
        <f>I41*1</f>
        <v>629.77</v>
      </c>
      <c r="K41" s="5"/>
    </row>
    <row r="42" spans="1:11" ht="13.5" customHeight="1" x14ac:dyDescent="0.25">
      <c r="A42" s="47"/>
      <c r="B42" s="48"/>
      <c r="C42" s="92" t="s">
        <v>9</v>
      </c>
      <c r="D42" s="93"/>
      <c r="E42" s="93"/>
      <c r="F42" s="93"/>
      <c r="G42" s="94"/>
      <c r="H42" s="23" t="s">
        <v>4</v>
      </c>
      <c r="I42" s="2">
        <v>629.77</v>
      </c>
      <c r="J42" s="3">
        <f>I42*1.5</f>
        <v>944.65499999999997</v>
      </c>
      <c r="K42" s="5"/>
    </row>
    <row r="43" spans="1:11" ht="13.5" customHeight="1" x14ac:dyDescent="0.25">
      <c r="A43" s="47"/>
      <c r="B43" s="48"/>
      <c r="C43" s="92" t="s">
        <v>35</v>
      </c>
      <c r="D43" s="93"/>
      <c r="E43" s="93"/>
      <c r="F43" s="93"/>
      <c r="G43" s="94"/>
      <c r="H43" s="23" t="s">
        <v>10</v>
      </c>
      <c r="I43" s="13">
        <v>12</v>
      </c>
      <c r="J43" s="3">
        <f>I43*0.62</f>
        <v>7.4399999999999995</v>
      </c>
      <c r="K43" s="5"/>
    </row>
    <row r="44" spans="1:11" ht="13.5" customHeight="1" x14ac:dyDescent="0.25">
      <c r="A44" s="95"/>
      <c r="B44" s="96"/>
      <c r="C44" s="92" t="s">
        <v>36</v>
      </c>
      <c r="D44" s="93"/>
      <c r="E44" s="93"/>
      <c r="F44" s="93"/>
      <c r="G44" s="94"/>
      <c r="H44" s="23"/>
      <c r="I44" s="48"/>
      <c r="J44" s="3">
        <v>487.03</v>
      </c>
      <c r="K44" s="5"/>
    </row>
    <row r="45" spans="1:11" ht="13.5" customHeight="1" x14ac:dyDescent="0.25">
      <c r="A45" s="47"/>
      <c r="B45" s="48"/>
      <c r="C45" s="92" t="s">
        <v>37</v>
      </c>
      <c r="D45" s="93"/>
      <c r="E45" s="93"/>
      <c r="F45" s="93"/>
      <c r="G45" s="94"/>
      <c r="H45" s="23" t="s">
        <v>38</v>
      </c>
      <c r="I45" s="48">
        <v>1</v>
      </c>
      <c r="J45" s="3">
        <v>19544</v>
      </c>
      <c r="K45" s="5"/>
    </row>
    <row r="46" spans="1:11" ht="13.5" customHeight="1" x14ac:dyDescent="0.25">
      <c r="A46" s="47"/>
      <c r="B46" s="48"/>
      <c r="C46" s="50"/>
      <c r="D46" s="51"/>
      <c r="E46" s="51"/>
      <c r="F46" s="51"/>
      <c r="G46" s="52"/>
      <c r="H46" s="23"/>
      <c r="I46" s="48"/>
      <c r="J46" s="4"/>
      <c r="K46" s="5"/>
    </row>
    <row r="47" spans="1:11" ht="13.5" customHeight="1" x14ac:dyDescent="0.25">
      <c r="A47" s="95" t="s">
        <v>26</v>
      </c>
      <c r="B47" s="96"/>
      <c r="C47" s="50"/>
      <c r="D47" s="51"/>
      <c r="E47" s="51"/>
      <c r="F47" s="51"/>
      <c r="G47" s="52"/>
      <c r="H47" s="23"/>
      <c r="I47" s="48"/>
      <c r="J47" s="4">
        <f>SUM(J41:J46)</f>
        <v>21612.895</v>
      </c>
      <c r="K47" s="5"/>
    </row>
    <row r="48" spans="1:11" ht="13.5" customHeight="1" x14ac:dyDescent="0.25">
      <c r="A48" s="45"/>
      <c r="B48" s="46"/>
      <c r="C48" s="42"/>
      <c r="D48" s="43"/>
      <c r="E48" s="43"/>
      <c r="F48" s="43"/>
      <c r="G48" s="44"/>
      <c r="H48" s="23"/>
      <c r="I48" s="46"/>
      <c r="J48" s="4"/>
      <c r="K48" s="5"/>
    </row>
    <row r="49" spans="1:11" ht="13.5" customHeight="1" x14ac:dyDescent="0.25">
      <c r="A49" s="91" t="s">
        <v>41</v>
      </c>
      <c r="B49" s="91"/>
      <c r="C49" s="92" t="s">
        <v>8</v>
      </c>
      <c r="D49" s="93"/>
      <c r="E49" s="93"/>
      <c r="F49" s="93"/>
      <c r="G49" s="94"/>
      <c r="H49" s="23" t="s">
        <v>4</v>
      </c>
      <c r="I49" s="2">
        <v>629.77</v>
      </c>
      <c r="J49" s="3">
        <f>I49*1</f>
        <v>629.77</v>
      </c>
      <c r="K49" s="5"/>
    </row>
    <row r="50" spans="1:11" ht="13.5" customHeight="1" x14ac:dyDescent="0.25">
      <c r="A50" s="56"/>
      <c r="B50" s="57"/>
      <c r="C50" s="92" t="s">
        <v>9</v>
      </c>
      <c r="D50" s="93"/>
      <c r="E50" s="93"/>
      <c r="F50" s="93"/>
      <c r="G50" s="94"/>
      <c r="H50" s="23" t="s">
        <v>4</v>
      </c>
      <c r="I50" s="2">
        <v>629.77</v>
      </c>
      <c r="J50" s="3">
        <f>I50*1.5</f>
        <v>944.65499999999997</v>
      </c>
      <c r="K50" s="5"/>
    </row>
    <row r="51" spans="1:11" ht="13.5" customHeight="1" x14ac:dyDescent="0.25">
      <c r="A51" s="56"/>
      <c r="B51" s="57"/>
      <c r="C51" s="92" t="s">
        <v>43</v>
      </c>
      <c r="D51" s="93"/>
      <c r="E51" s="93"/>
      <c r="F51" s="93"/>
      <c r="G51" s="94"/>
      <c r="H51" s="23" t="s">
        <v>10</v>
      </c>
      <c r="I51" s="13">
        <v>12</v>
      </c>
      <c r="J51" s="3">
        <f>I51*0.62</f>
        <v>7.4399999999999995</v>
      </c>
      <c r="K51" s="5"/>
    </row>
    <row r="52" spans="1:11" ht="13.5" customHeight="1" x14ac:dyDescent="0.25">
      <c r="A52" s="95"/>
      <c r="B52" s="96"/>
      <c r="C52" s="92" t="s">
        <v>44</v>
      </c>
      <c r="D52" s="93"/>
      <c r="E52" s="93"/>
      <c r="F52" s="93"/>
      <c r="G52" s="94"/>
      <c r="H52" s="23"/>
      <c r="I52" s="57"/>
      <c r="J52" s="3">
        <v>371.3</v>
      </c>
      <c r="K52" s="5"/>
    </row>
    <row r="53" spans="1:11" ht="38.25" customHeight="1" x14ac:dyDescent="0.25">
      <c r="A53" s="27"/>
      <c r="B53" s="28"/>
      <c r="C53" s="97" t="s">
        <v>66</v>
      </c>
      <c r="D53" s="98"/>
      <c r="E53" s="98"/>
      <c r="F53" s="98"/>
      <c r="G53" s="99"/>
      <c r="H53" s="23" t="s">
        <v>33</v>
      </c>
      <c r="I53" s="28">
        <v>1</v>
      </c>
      <c r="J53" s="3">
        <v>30000</v>
      </c>
      <c r="K53" s="5"/>
    </row>
    <row r="54" spans="1:11" ht="13.5" customHeight="1" x14ac:dyDescent="0.25">
      <c r="A54" s="95" t="s">
        <v>26</v>
      </c>
      <c r="B54" s="96"/>
      <c r="C54" s="58"/>
      <c r="D54" s="59"/>
      <c r="E54" s="59"/>
      <c r="F54" s="59"/>
      <c r="G54" s="60"/>
      <c r="H54" s="23"/>
      <c r="I54" s="57"/>
      <c r="J54" s="4">
        <f>SUM(J49:J53)</f>
        <v>31953.165000000001</v>
      </c>
      <c r="K54" s="5"/>
    </row>
    <row r="55" spans="1:11" ht="13.5" customHeight="1" x14ac:dyDescent="0.25">
      <c r="A55" s="61"/>
      <c r="B55" s="62"/>
      <c r="C55" s="63"/>
      <c r="D55" s="64"/>
      <c r="E55" s="64"/>
      <c r="F55" s="64"/>
      <c r="G55" s="65"/>
      <c r="H55" s="23"/>
      <c r="I55" s="62"/>
      <c r="J55" s="4"/>
      <c r="K55" s="5"/>
    </row>
    <row r="56" spans="1:11" ht="13.5" customHeight="1" x14ac:dyDescent="0.25">
      <c r="A56" s="61"/>
      <c r="B56" s="62"/>
      <c r="C56" s="63"/>
      <c r="D56" s="64"/>
      <c r="E56" s="64"/>
      <c r="F56" s="64"/>
      <c r="G56" s="65"/>
      <c r="H56" s="23"/>
      <c r="I56" s="62"/>
      <c r="J56" s="4"/>
      <c r="K56" s="5"/>
    </row>
    <row r="57" spans="1:11" ht="13.5" customHeight="1" x14ac:dyDescent="0.25">
      <c r="A57" s="91" t="s">
        <v>45</v>
      </c>
      <c r="B57" s="91"/>
      <c r="C57" s="92" t="s">
        <v>8</v>
      </c>
      <c r="D57" s="93"/>
      <c r="E57" s="93"/>
      <c r="F57" s="93"/>
      <c r="G57" s="94"/>
      <c r="H57" s="23" t="s">
        <v>4</v>
      </c>
      <c r="I57" s="2">
        <v>629.77</v>
      </c>
      <c r="J57" s="3">
        <f>I57*1</f>
        <v>629.77</v>
      </c>
      <c r="K57" s="5"/>
    </row>
    <row r="58" spans="1:11" ht="13.5" customHeight="1" x14ac:dyDescent="0.25">
      <c r="A58" s="61"/>
      <c r="B58" s="62"/>
      <c r="C58" s="92" t="s">
        <v>9</v>
      </c>
      <c r="D58" s="93"/>
      <c r="E58" s="93"/>
      <c r="F58" s="93"/>
      <c r="G58" s="94"/>
      <c r="H58" s="23" t="s">
        <v>4</v>
      </c>
      <c r="I58" s="2">
        <v>629.77</v>
      </c>
      <c r="J58" s="3">
        <f>I58*1.5</f>
        <v>944.65499999999997</v>
      </c>
      <c r="K58" s="5"/>
    </row>
    <row r="59" spans="1:11" ht="13.5" customHeight="1" x14ac:dyDescent="0.25">
      <c r="A59" s="61"/>
      <c r="B59" s="62"/>
      <c r="C59" s="92" t="s">
        <v>46</v>
      </c>
      <c r="D59" s="93"/>
      <c r="E59" s="93"/>
      <c r="F59" s="93"/>
      <c r="G59" s="94"/>
      <c r="H59" s="23" t="s">
        <v>10</v>
      </c>
      <c r="I59" s="13">
        <v>12</v>
      </c>
      <c r="J59" s="3">
        <f>I59*0.62</f>
        <v>7.4399999999999995</v>
      </c>
      <c r="K59" s="5"/>
    </row>
    <row r="60" spans="1:11" ht="13.5" customHeight="1" x14ac:dyDescent="0.25">
      <c r="A60" s="95"/>
      <c r="B60" s="96"/>
      <c r="C60" s="92" t="s">
        <v>47</v>
      </c>
      <c r="D60" s="93"/>
      <c r="E60" s="93"/>
      <c r="F60" s="93"/>
      <c r="G60" s="94"/>
      <c r="H60" s="23"/>
      <c r="I60" s="62"/>
      <c r="J60" s="3">
        <v>509.47</v>
      </c>
      <c r="K60" s="5"/>
    </row>
    <row r="61" spans="1:11" ht="13.5" customHeight="1" x14ac:dyDescent="0.25">
      <c r="A61" s="61"/>
      <c r="B61" s="62"/>
      <c r="C61" s="63"/>
      <c r="D61" s="64"/>
      <c r="E61" s="64"/>
      <c r="F61" s="64"/>
      <c r="G61" s="65"/>
      <c r="H61" s="23"/>
      <c r="I61" s="62"/>
      <c r="J61" s="4"/>
      <c r="K61" s="5"/>
    </row>
    <row r="62" spans="1:11" ht="13.5" customHeight="1" x14ac:dyDescent="0.25">
      <c r="A62" s="95" t="s">
        <v>26</v>
      </c>
      <c r="B62" s="96"/>
      <c r="C62" s="63"/>
      <c r="D62" s="64"/>
      <c r="E62" s="64"/>
      <c r="F62" s="64"/>
      <c r="G62" s="65"/>
      <c r="H62" s="23"/>
      <c r="I62" s="62"/>
      <c r="J62" s="4">
        <f>SUM(J57:J61)</f>
        <v>2091.335</v>
      </c>
      <c r="K62" s="5"/>
    </row>
    <row r="63" spans="1:11" ht="13.5" customHeight="1" x14ac:dyDescent="0.25">
      <c r="A63" s="66"/>
      <c r="B63" s="67"/>
      <c r="C63" s="68"/>
      <c r="D63" s="69"/>
      <c r="E63" s="69"/>
      <c r="F63" s="69"/>
      <c r="G63" s="70"/>
      <c r="H63" s="23"/>
      <c r="I63" s="67"/>
      <c r="J63" s="4"/>
      <c r="K63" s="5"/>
    </row>
    <row r="64" spans="1:11" ht="13.5" customHeight="1" x14ac:dyDescent="0.25">
      <c r="A64" s="66"/>
      <c r="B64" s="67"/>
      <c r="C64" s="68"/>
      <c r="D64" s="69"/>
      <c r="E64" s="69"/>
      <c r="F64" s="69"/>
      <c r="G64" s="70"/>
      <c r="H64" s="23"/>
      <c r="I64" s="67"/>
      <c r="J64" s="4"/>
      <c r="K64" s="5"/>
    </row>
    <row r="65" spans="1:11" ht="13.5" customHeight="1" x14ac:dyDescent="0.25">
      <c r="A65" s="91" t="s">
        <v>48</v>
      </c>
      <c r="B65" s="91"/>
      <c r="C65" s="92" t="s">
        <v>8</v>
      </c>
      <c r="D65" s="93"/>
      <c r="E65" s="93"/>
      <c r="F65" s="93"/>
      <c r="G65" s="94"/>
      <c r="H65" s="23" t="s">
        <v>4</v>
      </c>
      <c r="I65" s="2">
        <v>629.77</v>
      </c>
      <c r="J65" s="3">
        <f>I65*1</f>
        <v>629.77</v>
      </c>
      <c r="K65" s="5"/>
    </row>
    <row r="66" spans="1:11" ht="13.5" customHeight="1" x14ac:dyDescent="0.25">
      <c r="A66" s="66"/>
      <c r="B66" s="67"/>
      <c r="C66" s="92" t="s">
        <v>9</v>
      </c>
      <c r="D66" s="93"/>
      <c r="E66" s="93"/>
      <c r="F66" s="93"/>
      <c r="G66" s="94"/>
      <c r="H66" s="23" t="s">
        <v>4</v>
      </c>
      <c r="I66" s="2">
        <v>629.77</v>
      </c>
      <c r="J66" s="3">
        <f>I66*1.5</f>
        <v>944.65499999999997</v>
      </c>
      <c r="K66" s="5"/>
    </row>
    <row r="67" spans="1:11" ht="13.5" customHeight="1" x14ac:dyDescent="0.25">
      <c r="A67" s="66"/>
      <c r="B67" s="67"/>
      <c r="C67" s="92" t="s">
        <v>49</v>
      </c>
      <c r="D67" s="93"/>
      <c r="E67" s="93"/>
      <c r="F67" s="93"/>
      <c r="G67" s="94"/>
      <c r="H67" s="23" t="s">
        <v>10</v>
      </c>
      <c r="I67" s="13">
        <v>12</v>
      </c>
      <c r="J67" s="3">
        <f>I67*0.62</f>
        <v>7.4399999999999995</v>
      </c>
      <c r="K67" s="5"/>
    </row>
    <row r="68" spans="1:11" ht="13.5" customHeight="1" x14ac:dyDescent="0.25">
      <c r="A68" s="95"/>
      <c r="B68" s="96"/>
      <c r="C68" s="92" t="s">
        <v>50</v>
      </c>
      <c r="D68" s="93"/>
      <c r="E68" s="93"/>
      <c r="F68" s="93"/>
      <c r="G68" s="94"/>
      <c r="H68" s="23"/>
      <c r="I68" s="67"/>
      <c r="J68" s="3">
        <v>478.42</v>
      </c>
      <c r="K68" s="5"/>
    </row>
    <row r="69" spans="1:11" ht="13.5" customHeight="1" x14ac:dyDescent="0.25">
      <c r="A69" s="66"/>
      <c r="B69" s="67"/>
      <c r="C69" s="68"/>
      <c r="D69" s="69"/>
      <c r="E69" s="69"/>
      <c r="F69" s="69"/>
      <c r="G69" s="70"/>
      <c r="H69" s="23"/>
      <c r="I69" s="67"/>
      <c r="J69" s="4"/>
      <c r="K69" s="5"/>
    </row>
    <row r="70" spans="1:11" ht="13.5" customHeight="1" x14ac:dyDescent="0.25">
      <c r="A70" s="95" t="s">
        <v>26</v>
      </c>
      <c r="B70" s="96"/>
      <c r="C70" s="68"/>
      <c r="D70" s="69"/>
      <c r="E70" s="69"/>
      <c r="F70" s="69"/>
      <c r="G70" s="70"/>
      <c r="H70" s="23"/>
      <c r="I70" s="67"/>
      <c r="J70" s="4">
        <f>SUM(J65:J69)</f>
        <v>2060.2849999999999</v>
      </c>
      <c r="K70" s="5"/>
    </row>
    <row r="71" spans="1:11" ht="13.5" customHeight="1" x14ac:dyDescent="0.25">
      <c r="A71" s="71"/>
      <c r="B71" s="72"/>
      <c r="C71" s="73"/>
      <c r="D71" s="74"/>
      <c r="E71" s="74"/>
      <c r="F71" s="74"/>
      <c r="G71" s="75"/>
      <c r="H71" s="23"/>
      <c r="I71" s="72"/>
      <c r="J71" s="4"/>
      <c r="K71" s="5"/>
    </row>
    <row r="72" spans="1:11" ht="13.5" customHeight="1" x14ac:dyDescent="0.25">
      <c r="A72" s="71"/>
      <c r="B72" s="72"/>
      <c r="C72" s="73"/>
      <c r="D72" s="74"/>
      <c r="E72" s="74"/>
      <c r="F72" s="74"/>
      <c r="G72" s="75"/>
      <c r="H72" s="23"/>
      <c r="I72" s="72"/>
      <c r="J72" s="4"/>
      <c r="K72" s="5"/>
    </row>
    <row r="73" spans="1:11" ht="13.5" customHeight="1" x14ac:dyDescent="0.25">
      <c r="A73" s="91" t="s">
        <v>55</v>
      </c>
      <c r="B73" s="91"/>
      <c r="C73" s="92" t="s">
        <v>8</v>
      </c>
      <c r="D73" s="93"/>
      <c r="E73" s="93"/>
      <c r="F73" s="93"/>
      <c r="G73" s="94"/>
      <c r="H73" s="23" t="s">
        <v>4</v>
      </c>
      <c r="I73" s="2">
        <v>629.77</v>
      </c>
      <c r="J73" s="3">
        <f>I73*1</f>
        <v>629.77</v>
      </c>
      <c r="K73" s="5"/>
    </row>
    <row r="74" spans="1:11" ht="13.5" customHeight="1" x14ac:dyDescent="0.25">
      <c r="A74" s="71"/>
      <c r="B74" s="72"/>
      <c r="C74" s="92" t="s">
        <v>9</v>
      </c>
      <c r="D74" s="93"/>
      <c r="E74" s="93"/>
      <c r="F74" s="93"/>
      <c r="G74" s="94"/>
      <c r="H74" s="23" t="s">
        <v>4</v>
      </c>
      <c r="I74" s="2">
        <v>629.77</v>
      </c>
      <c r="J74" s="3">
        <f>I74*1.5</f>
        <v>944.65499999999997</v>
      </c>
      <c r="K74" s="5"/>
    </row>
    <row r="75" spans="1:11" ht="13.5" customHeight="1" x14ac:dyDescent="0.25">
      <c r="A75" s="71"/>
      <c r="B75" s="72"/>
      <c r="C75" s="92" t="s">
        <v>56</v>
      </c>
      <c r="D75" s="93"/>
      <c r="E75" s="93"/>
      <c r="F75" s="93"/>
      <c r="G75" s="94"/>
      <c r="H75" s="23" t="s">
        <v>10</v>
      </c>
      <c r="I75" s="13">
        <v>12</v>
      </c>
      <c r="J75" s="3">
        <f>I75*0.62</f>
        <v>7.4399999999999995</v>
      </c>
      <c r="K75" s="5"/>
    </row>
    <row r="76" spans="1:11" ht="13.5" customHeight="1" x14ac:dyDescent="0.25">
      <c r="A76" s="95"/>
      <c r="B76" s="96"/>
      <c r="C76" s="92" t="s">
        <v>57</v>
      </c>
      <c r="D76" s="93"/>
      <c r="E76" s="93"/>
      <c r="F76" s="93"/>
      <c r="G76" s="94"/>
      <c r="H76" s="23"/>
      <c r="I76" s="72"/>
      <c r="J76" s="3">
        <v>466.54</v>
      </c>
      <c r="K76" s="5"/>
    </row>
    <row r="77" spans="1:11" ht="30.75" customHeight="1" x14ac:dyDescent="0.25">
      <c r="A77" s="71"/>
      <c r="B77" s="72"/>
      <c r="C77" s="97" t="s">
        <v>58</v>
      </c>
      <c r="D77" s="98"/>
      <c r="E77" s="98"/>
      <c r="F77" s="98"/>
      <c r="G77" s="99"/>
      <c r="H77" s="23" t="s">
        <v>33</v>
      </c>
      <c r="I77" s="72">
        <v>1</v>
      </c>
      <c r="J77" s="3">
        <v>4128</v>
      </c>
      <c r="K77" s="5"/>
    </row>
    <row r="78" spans="1:11" ht="13.5" customHeight="1" x14ac:dyDescent="0.25">
      <c r="A78" s="95" t="s">
        <v>26</v>
      </c>
      <c r="B78" s="96"/>
      <c r="C78" s="73"/>
      <c r="D78" s="74"/>
      <c r="E78" s="74"/>
      <c r="F78" s="74"/>
      <c r="G78" s="75"/>
      <c r="H78" s="23"/>
      <c r="I78" s="72"/>
      <c r="J78" s="4">
        <f>SUM(J73:J77)</f>
        <v>6176.4050000000007</v>
      </c>
      <c r="K78" s="5"/>
    </row>
    <row r="79" spans="1:11" ht="13.5" customHeight="1" x14ac:dyDescent="0.25">
      <c r="A79" s="66"/>
      <c r="B79" s="67"/>
      <c r="C79" s="68"/>
      <c r="D79" s="69"/>
      <c r="E79" s="69"/>
      <c r="F79" s="69"/>
      <c r="G79" s="70"/>
      <c r="H79" s="23"/>
      <c r="I79" s="67"/>
      <c r="J79" s="4"/>
      <c r="K79" s="5"/>
    </row>
    <row r="80" spans="1:11" ht="13.5" customHeight="1" x14ac:dyDescent="0.25">
      <c r="A80" s="66"/>
      <c r="B80" s="67"/>
      <c r="C80" s="68"/>
      <c r="D80" s="69"/>
      <c r="E80" s="69"/>
      <c r="F80" s="69"/>
      <c r="G80" s="70"/>
      <c r="H80" s="23"/>
      <c r="I80" s="67"/>
      <c r="J80" s="4"/>
      <c r="K80" s="5"/>
    </row>
    <row r="81" spans="1:11" ht="13.5" customHeight="1" x14ac:dyDescent="0.25">
      <c r="A81" s="91" t="s">
        <v>51</v>
      </c>
      <c r="B81" s="91"/>
      <c r="C81" s="92" t="s">
        <v>8</v>
      </c>
      <c r="D81" s="93"/>
      <c r="E81" s="93"/>
      <c r="F81" s="93"/>
      <c r="G81" s="94"/>
      <c r="H81" s="23" t="s">
        <v>4</v>
      </c>
      <c r="I81" s="2">
        <v>629.77</v>
      </c>
      <c r="J81" s="3">
        <f>I81*1</f>
        <v>629.77</v>
      </c>
      <c r="K81" s="5"/>
    </row>
    <row r="82" spans="1:11" ht="13.5" customHeight="1" x14ac:dyDescent="0.25">
      <c r="A82" s="71"/>
      <c r="B82" s="72"/>
      <c r="C82" s="92" t="s">
        <v>9</v>
      </c>
      <c r="D82" s="93"/>
      <c r="E82" s="93"/>
      <c r="F82" s="93"/>
      <c r="G82" s="94"/>
      <c r="H82" s="23" t="s">
        <v>4</v>
      </c>
      <c r="I82" s="2">
        <v>629.77</v>
      </c>
      <c r="J82" s="3">
        <f>I82*1.5</f>
        <v>944.65499999999997</v>
      </c>
      <c r="K82" s="5"/>
    </row>
    <row r="83" spans="1:11" ht="13.5" customHeight="1" x14ac:dyDescent="0.25">
      <c r="A83" s="71"/>
      <c r="B83" s="72"/>
      <c r="C83" s="92" t="s">
        <v>52</v>
      </c>
      <c r="D83" s="93"/>
      <c r="E83" s="93"/>
      <c r="F83" s="93"/>
      <c r="G83" s="94"/>
      <c r="H83" s="23" t="s">
        <v>10</v>
      </c>
      <c r="I83" s="13">
        <v>12</v>
      </c>
      <c r="J83" s="3">
        <f>I83*0.62</f>
        <v>7.4399999999999995</v>
      </c>
      <c r="K83" s="5"/>
    </row>
    <row r="84" spans="1:11" ht="13.5" customHeight="1" x14ac:dyDescent="0.25">
      <c r="A84" s="95"/>
      <c r="B84" s="96"/>
      <c r="C84" s="92" t="s">
        <v>53</v>
      </c>
      <c r="D84" s="93"/>
      <c r="E84" s="93"/>
      <c r="F84" s="93"/>
      <c r="G84" s="94"/>
      <c r="H84" s="23"/>
      <c r="I84" s="72"/>
      <c r="J84" s="3">
        <v>436.25</v>
      </c>
      <c r="K84" s="5"/>
    </row>
    <row r="85" spans="1:11" ht="41.25" customHeight="1" x14ac:dyDescent="0.25">
      <c r="A85" s="71"/>
      <c r="B85" s="72"/>
      <c r="C85" s="97" t="s">
        <v>54</v>
      </c>
      <c r="D85" s="98"/>
      <c r="E85" s="98"/>
      <c r="F85" s="98"/>
      <c r="G85" s="99"/>
      <c r="H85" s="23" t="s">
        <v>33</v>
      </c>
      <c r="I85" s="72">
        <v>1</v>
      </c>
      <c r="J85" s="3">
        <v>1490</v>
      </c>
      <c r="K85" s="5"/>
    </row>
    <row r="86" spans="1:11" ht="13.5" customHeight="1" x14ac:dyDescent="0.25">
      <c r="A86" s="95" t="s">
        <v>26</v>
      </c>
      <c r="B86" s="96"/>
      <c r="C86" s="73"/>
      <c r="D86" s="74"/>
      <c r="E86" s="74"/>
      <c r="F86" s="74"/>
      <c r="G86" s="75"/>
      <c r="H86" s="23"/>
      <c r="I86" s="72"/>
      <c r="J86" s="4">
        <f>SUM(J81:J85)</f>
        <v>3508.1149999999998</v>
      </c>
      <c r="K86" s="5"/>
    </row>
    <row r="87" spans="1:11" ht="13.5" customHeight="1" x14ac:dyDescent="0.25">
      <c r="A87" s="66"/>
      <c r="B87" s="67"/>
      <c r="C87" s="68"/>
      <c r="D87" s="69"/>
      <c r="E87" s="69"/>
      <c r="F87" s="69"/>
      <c r="G87" s="70"/>
      <c r="H87" s="23"/>
      <c r="I87" s="67"/>
      <c r="J87" s="4"/>
      <c r="K87" s="5"/>
    </row>
    <row r="88" spans="1:11" ht="13.5" customHeight="1" x14ac:dyDescent="0.25">
      <c r="A88" s="76"/>
      <c r="B88" s="77"/>
      <c r="C88" s="78"/>
      <c r="D88" s="79"/>
      <c r="E88" s="79"/>
      <c r="F88" s="79"/>
      <c r="G88" s="80"/>
      <c r="H88" s="23"/>
      <c r="I88" s="77"/>
      <c r="J88" s="4"/>
      <c r="K88" s="5"/>
    </row>
    <row r="89" spans="1:11" ht="13.5" customHeight="1" x14ac:dyDescent="0.25">
      <c r="A89" s="91" t="s">
        <v>60</v>
      </c>
      <c r="B89" s="91"/>
      <c r="C89" s="92" t="s">
        <v>8</v>
      </c>
      <c r="D89" s="93"/>
      <c r="E89" s="93"/>
      <c r="F89" s="93"/>
      <c r="G89" s="94"/>
      <c r="H89" s="23" t="s">
        <v>4</v>
      </c>
      <c r="I89" s="2">
        <v>629.77</v>
      </c>
      <c r="J89" s="3">
        <f>I89*1</f>
        <v>629.77</v>
      </c>
      <c r="K89" s="5"/>
    </row>
    <row r="90" spans="1:11" ht="13.5" customHeight="1" x14ac:dyDescent="0.25">
      <c r="A90" s="76"/>
      <c r="B90" s="77"/>
      <c r="C90" s="92" t="s">
        <v>9</v>
      </c>
      <c r="D90" s="93"/>
      <c r="E90" s="93"/>
      <c r="F90" s="93"/>
      <c r="G90" s="94"/>
      <c r="H90" s="23" t="s">
        <v>4</v>
      </c>
      <c r="I90" s="2">
        <v>629.77</v>
      </c>
      <c r="J90" s="3">
        <f>I90*1.5</f>
        <v>944.65499999999997</v>
      </c>
      <c r="K90" s="5"/>
    </row>
    <row r="91" spans="1:11" ht="13.5" customHeight="1" x14ac:dyDescent="0.25">
      <c r="A91" s="76"/>
      <c r="B91" s="77"/>
      <c r="C91" s="92" t="s">
        <v>61</v>
      </c>
      <c r="D91" s="93"/>
      <c r="E91" s="93"/>
      <c r="F91" s="93"/>
      <c r="G91" s="94"/>
      <c r="H91" s="23" t="s">
        <v>10</v>
      </c>
      <c r="I91" s="13">
        <v>12</v>
      </c>
      <c r="J91" s="3">
        <f>I91*0.62</f>
        <v>7.4399999999999995</v>
      </c>
      <c r="K91" s="5"/>
    </row>
    <row r="92" spans="1:11" ht="13.5" customHeight="1" x14ac:dyDescent="0.25">
      <c r="A92" s="95"/>
      <c r="B92" s="96"/>
      <c r="C92" s="92" t="s">
        <v>62</v>
      </c>
      <c r="D92" s="93"/>
      <c r="E92" s="93"/>
      <c r="F92" s="93"/>
      <c r="G92" s="94"/>
      <c r="H92" s="23"/>
      <c r="I92" s="77"/>
      <c r="J92" s="3">
        <v>470.77</v>
      </c>
      <c r="K92" s="5"/>
    </row>
    <row r="93" spans="1:11" ht="31.5" customHeight="1" x14ac:dyDescent="0.25">
      <c r="A93" s="76"/>
      <c r="B93" s="77"/>
      <c r="C93" s="97" t="s">
        <v>59</v>
      </c>
      <c r="D93" s="98"/>
      <c r="E93" s="98"/>
      <c r="F93" s="98"/>
      <c r="G93" s="99"/>
      <c r="H93" s="23"/>
      <c r="I93" s="77"/>
      <c r="J93" s="3">
        <v>4506</v>
      </c>
      <c r="K93" s="5"/>
    </row>
    <row r="94" spans="1:11" ht="13.5" customHeight="1" x14ac:dyDescent="0.25">
      <c r="A94" s="95" t="s">
        <v>26</v>
      </c>
      <c r="B94" s="96"/>
      <c r="C94" s="78"/>
      <c r="D94" s="79"/>
      <c r="E94" s="79"/>
      <c r="F94" s="79"/>
      <c r="G94" s="80"/>
      <c r="H94" s="23"/>
      <c r="I94" s="77"/>
      <c r="J94" s="4">
        <f>SUM(J89:J93)</f>
        <v>6558.6350000000002</v>
      </c>
      <c r="K94" s="5"/>
    </row>
    <row r="95" spans="1:11" ht="13.5" customHeight="1" x14ac:dyDescent="0.25">
      <c r="A95" s="76"/>
      <c r="B95" s="77"/>
      <c r="C95" s="78"/>
      <c r="D95" s="79"/>
      <c r="E95" s="79"/>
      <c r="F95" s="79"/>
      <c r="G95" s="80"/>
      <c r="H95" s="23"/>
      <c r="I95" s="77"/>
      <c r="J95" s="4"/>
      <c r="K95" s="5"/>
    </row>
    <row r="96" spans="1:11" ht="13.5" customHeight="1" x14ac:dyDescent="0.25">
      <c r="A96" s="76"/>
      <c r="B96" s="77"/>
      <c r="C96" s="78"/>
      <c r="D96" s="79"/>
      <c r="E96" s="79"/>
      <c r="F96" s="79"/>
      <c r="G96" s="80"/>
      <c r="H96" s="23"/>
      <c r="I96" s="77"/>
      <c r="J96" s="4"/>
      <c r="K96" s="5"/>
    </row>
    <row r="97" spans="1:11" x14ac:dyDescent="0.25">
      <c r="A97" s="108" t="s">
        <v>7</v>
      </c>
      <c r="B97" s="108"/>
      <c r="C97" s="9"/>
      <c r="D97" s="10"/>
      <c r="E97" s="10"/>
      <c r="F97" s="10"/>
      <c r="G97" s="11"/>
      <c r="H97" s="6"/>
      <c r="I97" s="7"/>
      <c r="J97" s="8">
        <f>J13+J22+J30+J39+J47+J54+J62+J70+J78+J86+J94</f>
        <v>94481.485000000001</v>
      </c>
      <c r="K97" s="5"/>
    </row>
    <row r="98" spans="1:1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5">
      <c r="C101" s="5"/>
      <c r="D101" s="5"/>
      <c r="E101" s="5"/>
      <c r="F101" s="5"/>
      <c r="G101" s="5"/>
    </row>
    <row r="102" spans="1:11" x14ac:dyDescent="0.25">
      <c r="A102" s="106" t="s">
        <v>31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</row>
    <row r="103" spans="1:11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1:11" x14ac:dyDescent="0.25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"/>
    </row>
    <row r="105" spans="1:11" x14ac:dyDescent="0.25">
      <c r="A105" s="108" t="s">
        <v>0</v>
      </c>
      <c r="B105" s="108"/>
      <c r="C105" s="108" t="s">
        <v>6</v>
      </c>
      <c r="D105" s="108"/>
      <c r="E105" s="108"/>
      <c r="F105" s="108"/>
      <c r="G105" s="108"/>
      <c r="H105" s="41" t="s">
        <v>1</v>
      </c>
      <c r="I105" s="41" t="s">
        <v>2</v>
      </c>
      <c r="J105" s="41" t="s">
        <v>3</v>
      </c>
      <c r="K105" s="1"/>
    </row>
    <row r="106" spans="1:11" x14ac:dyDescent="0.25">
      <c r="A106" s="103"/>
      <c r="B106" s="104"/>
      <c r="C106" s="103"/>
      <c r="D106" s="105"/>
      <c r="E106" s="105"/>
      <c r="F106" s="105"/>
      <c r="G106" s="104"/>
      <c r="H106" s="41"/>
      <c r="I106" s="41"/>
      <c r="J106" s="41"/>
      <c r="K106" s="1"/>
    </row>
    <row r="107" spans="1:11" x14ac:dyDescent="0.25">
      <c r="A107" s="39"/>
      <c r="B107" s="40"/>
      <c r="C107" s="39"/>
      <c r="D107" s="17"/>
      <c r="E107" s="17"/>
      <c r="F107" s="17"/>
      <c r="G107" s="40"/>
      <c r="H107" s="23"/>
      <c r="I107" s="40"/>
      <c r="J107" s="4"/>
      <c r="K107" s="5"/>
    </row>
    <row r="108" spans="1:11" ht="26.25" customHeight="1" x14ac:dyDescent="0.25">
      <c r="A108" s="91" t="s">
        <v>23</v>
      </c>
      <c r="B108" s="91"/>
      <c r="C108" s="97" t="s">
        <v>32</v>
      </c>
      <c r="D108" s="98"/>
      <c r="E108" s="98"/>
      <c r="F108" s="98"/>
      <c r="G108" s="99"/>
      <c r="H108" s="23" t="s">
        <v>33</v>
      </c>
      <c r="I108" s="2">
        <v>1</v>
      </c>
      <c r="J108" s="3">
        <v>2057.87</v>
      </c>
      <c r="K108" s="5"/>
    </row>
    <row r="109" spans="1:11" x14ac:dyDescent="0.25">
      <c r="A109" s="39"/>
      <c r="B109" s="40"/>
      <c r="C109" s="92"/>
      <c r="D109" s="93"/>
      <c r="E109" s="93"/>
      <c r="F109" s="93"/>
      <c r="G109" s="94"/>
      <c r="H109" s="23"/>
      <c r="I109" s="2"/>
      <c r="J109" s="4"/>
      <c r="K109" s="5"/>
    </row>
    <row r="110" spans="1:11" x14ac:dyDescent="0.25">
      <c r="A110" s="95" t="s">
        <v>26</v>
      </c>
      <c r="B110" s="96"/>
      <c r="C110" s="92"/>
      <c r="D110" s="93"/>
      <c r="E110" s="93"/>
      <c r="F110" s="93"/>
      <c r="G110" s="94"/>
      <c r="H110" s="23"/>
      <c r="I110" s="13"/>
      <c r="J110" s="4">
        <f>SUM(J108:J109)</f>
        <v>2057.87</v>
      </c>
      <c r="K110" s="5"/>
    </row>
    <row r="111" spans="1:11" ht="29.25" customHeight="1" x14ac:dyDescent="0.25">
      <c r="A111" s="91" t="s">
        <v>64</v>
      </c>
      <c r="B111" s="91"/>
      <c r="C111" s="97" t="s">
        <v>65</v>
      </c>
      <c r="D111" s="98"/>
      <c r="E111" s="98"/>
      <c r="F111" s="98"/>
      <c r="G111" s="99"/>
      <c r="H111" s="23" t="s">
        <v>33</v>
      </c>
      <c r="I111" s="2">
        <v>1</v>
      </c>
      <c r="J111" s="3">
        <v>2640</v>
      </c>
      <c r="K111" s="5"/>
    </row>
    <row r="112" spans="1:11" x14ac:dyDescent="0.25">
      <c r="A112" s="95" t="s">
        <v>26</v>
      </c>
      <c r="B112" s="96"/>
      <c r="C112" s="92"/>
      <c r="D112" s="93"/>
      <c r="E112" s="93"/>
      <c r="F112" s="93"/>
      <c r="G112" s="94"/>
      <c r="H112" s="23"/>
      <c r="I112" s="40"/>
      <c r="J112" s="4">
        <f>SUM(J111)</f>
        <v>2640</v>
      </c>
      <c r="K112" s="5"/>
    </row>
    <row r="113" spans="1:11" x14ac:dyDescent="0.25">
      <c r="A113" s="81"/>
      <c r="B113" s="82"/>
      <c r="C113" s="83"/>
      <c r="D113" s="84"/>
      <c r="E113" s="84"/>
      <c r="F113" s="84"/>
      <c r="G113" s="85"/>
      <c r="H113" s="23"/>
      <c r="I113" s="82"/>
      <c r="J113" s="4"/>
      <c r="K113" s="5"/>
    </row>
    <row r="114" spans="1:11" x14ac:dyDescent="0.25">
      <c r="A114" s="95" t="s">
        <v>63</v>
      </c>
      <c r="B114" s="96"/>
      <c r="C114" s="100"/>
      <c r="D114" s="101"/>
      <c r="E114" s="101"/>
      <c r="F114" s="101"/>
      <c r="G114" s="102"/>
      <c r="H114" s="23"/>
      <c r="I114" s="40"/>
      <c r="J114" s="4">
        <f>J110+J112</f>
        <v>4697.87</v>
      </c>
      <c r="K114" s="5"/>
    </row>
    <row r="119" spans="1:11" x14ac:dyDescent="0.25">
      <c r="A119" s="106" t="s">
        <v>39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</row>
    <row r="120" spans="1:11" x14ac:dyDescent="0.2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</row>
    <row r="121" spans="1:11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"/>
    </row>
    <row r="122" spans="1:11" x14ac:dyDescent="0.25">
      <c r="A122" s="108" t="s">
        <v>0</v>
      </c>
      <c r="B122" s="108"/>
      <c r="C122" s="108" t="s">
        <v>6</v>
      </c>
      <c r="D122" s="108"/>
      <c r="E122" s="108"/>
      <c r="F122" s="108"/>
      <c r="G122" s="108"/>
      <c r="H122" s="49" t="s">
        <v>1</v>
      </c>
      <c r="I122" s="49" t="s">
        <v>2</v>
      </c>
      <c r="J122" s="49" t="s">
        <v>3</v>
      </c>
      <c r="K122" s="1"/>
    </row>
    <row r="123" spans="1:11" x14ac:dyDescent="0.25">
      <c r="A123" s="103"/>
      <c r="B123" s="104"/>
      <c r="C123" s="103"/>
      <c r="D123" s="105"/>
      <c r="E123" s="105"/>
      <c r="F123" s="105"/>
      <c r="G123" s="104"/>
      <c r="H123" s="49"/>
      <c r="I123" s="49"/>
      <c r="J123" s="49"/>
      <c r="K123" s="1"/>
    </row>
    <row r="124" spans="1:11" x14ac:dyDescent="0.25">
      <c r="A124" s="47"/>
      <c r="B124" s="48"/>
      <c r="C124" s="47"/>
      <c r="D124" s="17"/>
      <c r="E124" s="17"/>
      <c r="F124" s="17"/>
      <c r="G124" s="48"/>
      <c r="H124" s="23"/>
      <c r="I124" s="48"/>
      <c r="J124" s="4"/>
      <c r="K124" s="5"/>
    </row>
    <row r="125" spans="1:11" ht="28.5" customHeight="1" x14ac:dyDescent="0.25">
      <c r="A125" s="91" t="s">
        <v>34</v>
      </c>
      <c r="B125" s="91"/>
      <c r="C125" s="97" t="s">
        <v>40</v>
      </c>
      <c r="D125" s="98"/>
      <c r="E125" s="98"/>
      <c r="F125" s="98"/>
      <c r="G125" s="99"/>
      <c r="H125" s="23" t="s">
        <v>12</v>
      </c>
      <c r="I125" s="2">
        <v>1</v>
      </c>
      <c r="J125" s="3">
        <v>2150</v>
      </c>
      <c r="K125" s="5"/>
    </row>
    <row r="126" spans="1:11" x14ac:dyDescent="0.25">
      <c r="A126" s="47"/>
      <c r="B126" s="48"/>
      <c r="C126" s="92"/>
      <c r="D126" s="93"/>
      <c r="E126" s="93"/>
      <c r="F126" s="93"/>
      <c r="G126" s="94"/>
      <c r="H126" s="23"/>
      <c r="I126" s="2"/>
      <c r="J126" s="3"/>
      <c r="K126" s="5"/>
    </row>
    <row r="127" spans="1:11" x14ac:dyDescent="0.25">
      <c r="A127" s="95" t="s">
        <v>26</v>
      </c>
      <c r="B127" s="96"/>
      <c r="C127" s="92"/>
      <c r="D127" s="93"/>
      <c r="E127" s="93"/>
      <c r="F127" s="93"/>
      <c r="G127" s="94"/>
      <c r="H127" s="23"/>
      <c r="I127" s="13"/>
      <c r="J127" s="4">
        <f>SUM(J125:J126)</f>
        <v>2150</v>
      </c>
      <c r="K127" s="5"/>
    </row>
    <row r="128" spans="1:11" x14ac:dyDescent="0.25">
      <c r="A128" s="56"/>
      <c r="B128" s="57"/>
      <c r="C128" s="53"/>
      <c r="D128" s="54"/>
      <c r="E128" s="54"/>
      <c r="F128" s="54"/>
      <c r="G128" s="55"/>
      <c r="H128" s="23"/>
      <c r="I128" s="13"/>
      <c r="J128" s="4"/>
      <c r="K128" s="5"/>
    </row>
    <row r="129" spans="1:11" x14ac:dyDescent="0.25">
      <c r="A129" s="91" t="s">
        <v>41</v>
      </c>
      <c r="B129" s="91"/>
      <c r="C129" s="97" t="s">
        <v>42</v>
      </c>
      <c r="D129" s="98"/>
      <c r="E129" s="98"/>
      <c r="F129" s="98"/>
      <c r="G129" s="99"/>
      <c r="H129" s="23" t="s">
        <v>12</v>
      </c>
      <c r="I129" s="2">
        <v>1</v>
      </c>
      <c r="J129" s="3">
        <v>5266</v>
      </c>
      <c r="K129" s="5"/>
    </row>
    <row r="130" spans="1:11" x14ac:dyDescent="0.25">
      <c r="A130" s="56"/>
      <c r="B130" s="57"/>
      <c r="C130" s="92"/>
      <c r="D130" s="93"/>
      <c r="E130" s="93"/>
      <c r="F130" s="93"/>
      <c r="G130" s="94"/>
      <c r="H130" s="23"/>
      <c r="I130" s="2"/>
      <c r="J130" s="3"/>
      <c r="K130" s="5"/>
    </row>
    <row r="131" spans="1:11" x14ac:dyDescent="0.25">
      <c r="A131" s="95" t="s">
        <v>26</v>
      </c>
      <c r="B131" s="96"/>
      <c r="C131" s="92"/>
      <c r="D131" s="93"/>
      <c r="E131" s="93"/>
      <c r="F131" s="93"/>
      <c r="G131" s="94"/>
      <c r="H131" s="23"/>
      <c r="I131" s="13"/>
      <c r="J131" s="4">
        <f>SUM(J129:J130)</f>
        <v>5266</v>
      </c>
      <c r="K131" s="5"/>
    </row>
    <row r="132" spans="1:11" x14ac:dyDescent="0.25">
      <c r="A132" s="86"/>
      <c r="B132" s="87"/>
      <c r="C132" s="88"/>
      <c r="D132" s="89"/>
      <c r="E132" s="89"/>
      <c r="F132" s="89"/>
      <c r="G132" s="90"/>
      <c r="H132" s="23"/>
      <c r="I132" s="13"/>
      <c r="J132" s="4"/>
      <c r="K132" s="5"/>
    </row>
    <row r="133" spans="1:11" x14ac:dyDescent="0.25">
      <c r="A133" s="95" t="s">
        <v>63</v>
      </c>
      <c r="B133" s="96"/>
      <c r="C133" s="100"/>
      <c r="D133" s="101"/>
      <c r="E133" s="101"/>
      <c r="F133" s="101"/>
      <c r="G133" s="102"/>
      <c r="H133" s="23"/>
      <c r="I133" s="48"/>
      <c r="J133" s="4">
        <f>J127+J129</f>
        <v>7416</v>
      </c>
      <c r="K133" s="5"/>
    </row>
  </sheetData>
  <mergeCells count="129">
    <mergeCell ref="C17:G17"/>
    <mergeCell ref="C18:G18"/>
    <mergeCell ref="A19:B19"/>
    <mergeCell ref="A33:B33"/>
    <mergeCell ref="C33:G33"/>
    <mergeCell ref="C34:G34"/>
    <mergeCell ref="C35:G35"/>
    <mergeCell ref="A112:B112"/>
    <mergeCell ref="C28:G28"/>
    <mergeCell ref="C19:G19"/>
    <mergeCell ref="C20:G20"/>
    <mergeCell ref="C21:G21"/>
    <mergeCell ref="A22:B22"/>
    <mergeCell ref="A70:B70"/>
    <mergeCell ref="A65:B65"/>
    <mergeCell ref="C65:G65"/>
    <mergeCell ref="C66:G66"/>
    <mergeCell ref="C67:G67"/>
    <mergeCell ref="A68:B68"/>
    <mergeCell ref="C68:G68"/>
    <mergeCell ref="C77:G77"/>
    <mergeCell ref="A36:B36"/>
    <mergeCell ref="C36:G36"/>
    <mergeCell ref="A1:K2"/>
    <mergeCell ref="A4:B4"/>
    <mergeCell ref="C4:G4"/>
    <mergeCell ref="A3:J3"/>
    <mergeCell ref="A5:B5"/>
    <mergeCell ref="C5:G5"/>
    <mergeCell ref="A30:B30"/>
    <mergeCell ref="A97:B97"/>
    <mergeCell ref="C12:G12"/>
    <mergeCell ref="A7:B7"/>
    <mergeCell ref="C7:G7"/>
    <mergeCell ref="C8:G8"/>
    <mergeCell ref="C9:G9"/>
    <mergeCell ref="A10:B10"/>
    <mergeCell ref="C10:G10"/>
    <mergeCell ref="A13:B13"/>
    <mergeCell ref="C11:G11"/>
    <mergeCell ref="A16:B16"/>
    <mergeCell ref="A25:B25"/>
    <mergeCell ref="C25:G25"/>
    <mergeCell ref="C26:G26"/>
    <mergeCell ref="C27:G27"/>
    <mergeCell ref="A28:B28"/>
    <mergeCell ref="C16:G16"/>
    <mergeCell ref="A119:K120"/>
    <mergeCell ref="A121:J121"/>
    <mergeCell ref="A122:B122"/>
    <mergeCell ref="C122:G122"/>
    <mergeCell ref="A110:B110"/>
    <mergeCell ref="A102:K103"/>
    <mergeCell ref="A104:J104"/>
    <mergeCell ref="A105:B105"/>
    <mergeCell ref="C105:G105"/>
    <mergeCell ref="A106:B106"/>
    <mergeCell ref="C106:G106"/>
    <mergeCell ref="C112:G112"/>
    <mergeCell ref="C114:G114"/>
    <mergeCell ref="A108:B108"/>
    <mergeCell ref="C108:G108"/>
    <mergeCell ref="C109:G109"/>
    <mergeCell ref="C110:G110"/>
    <mergeCell ref="A111:B111"/>
    <mergeCell ref="C111:G111"/>
    <mergeCell ref="A114:B114"/>
    <mergeCell ref="C45:G45"/>
    <mergeCell ref="A47:B47"/>
    <mergeCell ref="C57:G57"/>
    <mergeCell ref="A62:B62"/>
    <mergeCell ref="A57:B57"/>
    <mergeCell ref="A41:B41"/>
    <mergeCell ref="C41:G41"/>
    <mergeCell ref="C42:G42"/>
    <mergeCell ref="C43:G43"/>
    <mergeCell ref="A44:B44"/>
    <mergeCell ref="C44:G44"/>
    <mergeCell ref="C60:G60"/>
    <mergeCell ref="C58:G58"/>
    <mergeCell ref="C59:G59"/>
    <mergeCell ref="C53:G53"/>
    <mergeCell ref="A39:B39"/>
    <mergeCell ref="C37:G37"/>
    <mergeCell ref="C127:G127"/>
    <mergeCell ref="C130:G130"/>
    <mergeCell ref="C131:G131"/>
    <mergeCell ref="C133:G133"/>
    <mergeCell ref="A127:B127"/>
    <mergeCell ref="A129:B129"/>
    <mergeCell ref="C129:G129"/>
    <mergeCell ref="A131:B131"/>
    <mergeCell ref="A123:B123"/>
    <mergeCell ref="C123:G123"/>
    <mergeCell ref="A125:B125"/>
    <mergeCell ref="C125:G125"/>
    <mergeCell ref="C126:G126"/>
    <mergeCell ref="A133:B133"/>
    <mergeCell ref="A54:B54"/>
    <mergeCell ref="A49:B49"/>
    <mergeCell ref="C49:G49"/>
    <mergeCell ref="C50:G50"/>
    <mergeCell ref="C51:G51"/>
    <mergeCell ref="A52:B52"/>
    <mergeCell ref="C52:G52"/>
    <mergeCell ref="A60:B60"/>
    <mergeCell ref="A73:B73"/>
    <mergeCell ref="C73:G73"/>
    <mergeCell ref="C74:G74"/>
    <mergeCell ref="C75:G75"/>
    <mergeCell ref="A76:B76"/>
    <mergeCell ref="C76:G76"/>
    <mergeCell ref="A78:B78"/>
    <mergeCell ref="A81:B81"/>
    <mergeCell ref="C81:G81"/>
    <mergeCell ref="A89:B89"/>
    <mergeCell ref="C89:G89"/>
    <mergeCell ref="C90:G90"/>
    <mergeCell ref="C91:G91"/>
    <mergeCell ref="A92:B92"/>
    <mergeCell ref="C92:G92"/>
    <mergeCell ref="C93:G93"/>
    <mergeCell ref="A94:B94"/>
    <mergeCell ref="C82:G82"/>
    <mergeCell ref="C83:G83"/>
    <mergeCell ref="A84:B84"/>
    <mergeCell ref="C84:G84"/>
    <mergeCell ref="A86:B86"/>
    <mergeCell ref="C85:G8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2024-02-03T04:39:17Z</dcterms:modified>
</cp:coreProperties>
</file>