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4" i="1" l="1"/>
  <c r="J127" i="1"/>
  <c r="J97" i="1" l="1"/>
  <c r="J96" i="1"/>
  <c r="J95" i="1"/>
  <c r="J100" i="1" l="1"/>
  <c r="J89" i="1"/>
  <c r="J88" i="1"/>
  <c r="J87" i="1"/>
  <c r="J81" i="1"/>
  <c r="J80" i="1"/>
  <c r="J79" i="1"/>
  <c r="J84" i="1" s="1"/>
  <c r="J92" i="1" l="1"/>
  <c r="J125" i="1"/>
  <c r="J73" i="1" l="1"/>
  <c r="J72" i="1"/>
  <c r="J71" i="1"/>
  <c r="J76" i="1" s="1"/>
  <c r="J65" i="1" l="1"/>
  <c r="J64" i="1"/>
  <c r="J63" i="1"/>
  <c r="J68" i="1" l="1"/>
  <c r="J121" i="1"/>
  <c r="J57" i="1"/>
  <c r="J56" i="1"/>
  <c r="J55" i="1"/>
  <c r="J60" i="1" l="1"/>
  <c r="J48" i="1"/>
  <c r="J47" i="1"/>
  <c r="J46" i="1"/>
  <c r="J52" i="1" l="1"/>
  <c r="J39" i="1" l="1"/>
  <c r="J38" i="1"/>
  <c r="J37" i="1"/>
  <c r="J43" i="1" l="1"/>
  <c r="J31" i="1"/>
  <c r="J30" i="1"/>
  <c r="J29" i="1"/>
  <c r="J34" i="1" l="1"/>
  <c r="J23" i="1"/>
  <c r="J22" i="1"/>
  <c r="J21" i="1"/>
  <c r="J27" i="1" l="1"/>
  <c r="J117" i="1"/>
  <c r="J142" i="1" l="1"/>
  <c r="J137" i="1"/>
  <c r="J145" i="1" l="1"/>
  <c r="J8" i="1"/>
  <c r="J15" i="1" l="1"/>
  <c r="J14" i="1" l="1"/>
  <c r="J13" i="1"/>
  <c r="J18" i="1" l="1"/>
  <c r="J7" i="1" l="1"/>
  <c r="J6" i="1"/>
  <c r="J11" i="1" l="1"/>
</calcChain>
</file>

<file path=xl/sharedStrings.xml><?xml version="1.0" encoding="utf-8"?>
<sst xmlns="http://schemas.openxmlformats.org/spreadsheetml/2006/main" count="164" uniqueCount="75">
  <si>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</si>
  <si>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</si>
  <si>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</si>
  <si>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</si>
  <si>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</si>
  <si>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</si>
  <si>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</si>
  <si>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ВСЕГО:</t>
  </si>
  <si>
    <t>Аварийное обслуживание электрических сетей</t>
  </si>
  <si>
    <t>Аварийное обслуживание сантехнического оборудования</t>
  </si>
  <si>
    <t xml:space="preserve">Выполненные работы  по статье   ремонт  жилья  по ул. Дзержинского 111/20   </t>
  </si>
  <si>
    <t xml:space="preserve">Выполненные работы  по статье   содержание жилья  по ул. Дзержинского 111/20   </t>
  </si>
  <si>
    <t>лиц</t>
  </si>
  <si>
    <t>январь   2023г.</t>
  </si>
  <si>
    <t>февраль    2023г.</t>
  </si>
  <si>
    <t>Конвертование счетов -квитанций за январь   2023г</t>
  </si>
  <si>
    <t xml:space="preserve"> услуги Таганрог.ф-л ИВЦ ЖКХ    за январь   2023г</t>
  </si>
  <si>
    <t xml:space="preserve">Выполненные работы  по статье  содержание газовых сетей по ул. Дзержинского 111/20   </t>
  </si>
  <si>
    <t>Техническое обслуживание  для населения (акт №179 от 2023 г ПАО Газпром газораспределение Ростов на Дону)</t>
  </si>
  <si>
    <t>усл</t>
  </si>
  <si>
    <t>январь 2023г</t>
  </si>
  <si>
    <t>февраль 2023г</t>
  </si>
  <si>
    <t>ПАО "Газпром газораспределение Ростов на Дону" акт №279 от 02.02 2023г</t>
  </si>
  <si>
    <t>ПАО "Газпром газораспределение Ростов на Дону" акт №280 от 02.02 2023г</t>
  </si>
  <si>
    <t>ПАО "Газпром газораспределение Ростов на Дону" акт №281 от 02.02 2023г</t>
  </si>
  <si>
    <t>ИТОГО</t>
  </si>
  <si>
    <t>Конвертование счетов -квитанций за февраль  2023г</t>
  </si>
  <si>
    <t xml:space="preserve"> услуги Таганрог.ф-л ИВЦ ЖКХ    за февраль  2023г</t>
  </si>
  <si>
    <t>Прокладка кабеля 2,5мм -50мп , установка прожектора 15Вт-3шт на чердаке дома</t>
  </si>
  <si>
    <t>март   2023г.</t>
  </si>
  <si>
    <t>Конвертование счетов -квитанций за март  2023г</t>
  </si>
  <si>
    <t xml:space="preserve"> услуги Таганрог.ф-л ИВЦ ЖКХ    за март  2023г</t>
  </si>
  <si>
    <t xml:space="preserve">Акт №18 от 09.03.2023г ООО "Свежий ветер" Периодическая проверка вентканалов и дымоходов </t>
  </si>
  <si>
    <t>канал</t>
  </si>
  <si>
    <t>Контейнер 0,71 м3 счет №76 от 14.03.2023г ООО Металлоторг"</t>
  </si>
  <si>
    <t>шт</t>
  </si>
  <si>
    <t>апрель  2023г.</t>
  </si>
  <si>
    <t>Конвертование счетов -квитанций за апрель  2023г</t>
  </si>
  <si>
    <t xml:space="preserve"> услуги Таганрог.ф-л ИВЦ ЖКХ    за апрель  2023г</t>
  </si>
  <si>
    <t>Итого</t>
  </si>
  <si>
    <t>май  2023г.</t>
  </si>
  <si>
    <t>Конвертование счетов -квитанций за май  2023г</t>
  </si>
  <si>
    <t xml:space="preserve"> услуги Таганрог.ф-л ИВЦ ЖКХ    за май 2023г</t>
  </si>
  <si>
    <t>Уход за зелеными насаждениями</t>
  </si>
  <si>
    <t xml:space="preserve">Опрессовка внутридомовой системы ЦО и ввода -40мп </t>
  </si>
  <si>
    <t>мп</t>
  </si>
  <si>
    <t>июнь  2023г.</t>
  </si>
  <si>
    <t>Конвертование счетов -квитанций за июнь  2023г</t>
  </si>
  <si>
    <t xml:space="preserve"> услуги Таганрог.ф-л ИВЦ ЖКХ    за июнь 2023г</t>
  </si>
  <si>
    <t>июль  2023г.</t>
  </si>
  <si>
    <t>Конвертование счетов -квитанций за июль  2023г</t>
  </si>
  <si>
    <t xml:space="preserve"> услуги Таганрог.ф-л ИВЦ ЖКХ    за июль 2023г</t>
  </si>
  <si>
    <t>июль 2023г</t>
  </si>
  <si>
    <t>Смена трубопровода ХВС ф до 25мм-5мп , смена кранов ф до 20мм-3шт</t>
  </si>
  <si>
    <t>август  2023г.</t>
  </si>
  <si>
    <t>Конвертование счетов -квитанций за август  2023г</t>
  </si>
  <si>
    <t xml:space="preserve"> услуги Таганрог.ф-л ИВЦ ЖКХ    за август 2023г</t>
  </si>
  <si>
    <t>сентябрь  2023г.</t>
  </si>
  <si>
    <t>Конвертование счетов -квитанций за сентябрь  2023г</t>
  </si>
  <si>
    <t xml:space="preserve"> услуги Таганрог.ф-л ИВЦ ЖКХ    за сентябрь  2023г</t>
  </si>
  <si>
    <t>сентябрь 2023г</t>
  </si>
  <si>
    <t xml:space="preserve"> кв 9 Смена трубопровода ЦО  ф до 25мм-12,3мп,до 20мм-2,1мп с установкой кранов ф до 20мм-8шт</t>
  </si>
  <si>
    <t>октябрь   2023г.</t>
  </si>
  <si>
    <t>Конвертование счетов -квитанций за октябрь  2023г</t>
  </si>
  <si>
    <t xml:space="preserve"> услуги Таганрог.ф-л ИВЦ ЖКХ    за октябрь   2023г</t>
  </si>
  <si>
    <t>Установка дросельной шайбы-1шт, демонтаж заглушек -2шт, промывка и пуск теплоносителя</t>
  </si>
  <si>
    <t>дом</t>
  </si>
  <si>
    <t>ноябрь   2023г.</t>
  </si>
  <si>
    <t>Конвертование счетов -квитанций за ноябрь  2023г</t>
  </si>
  <si>
    <t xml:space="preserve"> услуги Таганрог.ф-л ИВЦ ЖКХ    за ноябрь    2023г</t>
  </si>
  <si>
    <t>Акт №85 от 07.11.2023г ИП Наливайко А.В. ( периодическая проверка тех состояния вентканалов и дымоходов)</t>
  </si>
  <si>
    <t>декабрь 2023г.</t>
  </si>
  <si>
    <t>Конвертование счетов -квитанций за декабрь  2023г</t>
  </si>
  <si>
    <t xml:space="preserve"> услуги Таганрог.ф-л ИВЦ ЖКХ    за декабрь    2023г</t>
  </si>
  <si>
    <t>Спил аварийный веток( упавших) с автовышки с вывозом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</si>
</sst>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topLeftCell="A148" workbookViewId="0">
      <selection activeCell="J105" sqref="J105"/>
    </sheetView>
  </sheetViews>
  <sheetFormatPr defaultColWidth="8.28515625" defaultRowHeight="15" x14ac:dyDescent="0.25"/>
  <cols>
    <col min="1" max="1" width="8.5703125" customWidth="1"/>
    <col min="2" max="2" width="6.5703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03" t="s">
        <v>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63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"/>
    </row>
    <row r="4" spans="1:11" ht="15" customHeight="1" x14ac:dyDescent="0.25">
      <c r="A4" s="104" t="s">
        <v>0</v>
      </c>
      <c r="B4" s="104"/>
      <c r="C4" s="104" t="s">
        <v>6</v>
      </c>
      <c r="D4" s="104"/>
      <c r="E4" s="104"/>
      <c r="F4" s="104"/>
      <c r="G4" s="104"/>
      <c r="H4" s="11" t="s">
        <v>1</v>
      </c>
      <c r="I4" s="11" t="s">
        <v>2</v>
      </c>
      <c r="J4" s="11" t="s">
        <v>3</v>
      </c>
      <c r="K4" s="1"/>
    </row>
    <row r="5" spans="1:11" ht="15" customHeight="1" x14ac:dyDescent="0.25">
      <c r="A5" s="106"/>
      <c r="B5" s="107"/>
      <c r="C5" s="106"/>
      <c r="D5" s="108"/>
      <c r="E5" s="108"/>
      <c r="F5" s="108"/>
      <c r="G5" s="107"/>
      <c r="H5" s="11"/>
      <c r="I5" s="11"/>
      <c r="J5" s="11"/>
      <c r="K5" s="1"/>
    </row>
    <row r="6" spans="1:11" x14ac:dyDescent="0.25">
      <c r="A6" s="100" t="s">
        <v>13</v>
      </c>
      <c r="B6" s="100"/>
      <c r="C6" s="94" t="s">
        <v>8</v>
      </c>
      <c r="D6" s="95"/>
      <c r="E6" s="95"/>
      <c r="F6" s="95"/>
      <c r="G6" s="96"/>
      <c r="H6" s="6" t="s">
        <v>4</v>
      </c>
      <c r="I6" s="2">
        <v>1088.82</v>
      </c>
      <c r="J6" s="3">
        <f>I6*1</f>
        <v>1088.82</v>
      </c>
      <c r="K6" s="10"/>
    </row>
    <row r="7" spans="1:11" x14ac:dyDescent="0.25">
      <c r="A7" s="7"/>
      <c r="B7" s="8"/>
      <c r="C7" s="94" t="s">
        <v>9</v>
      </c>
      <c r="D7" s="95"/>
      <c r="E7" s="95"/>
      <c r="F7" s="95"/>
      <c r="G7" s="96"/>
      <c r="H7" s="6" t="s">
        <v>4</v>
      </c>
      <c r="I7" s="2">
        <v>1088.82</v>
      </c>
      <c r="J7" s="3">
        <f>I7*1.5</f>
        <v>1633.23</v>
      </c>
      <c r="K7" s="10"/>
    </row>
    <row r="8" spans="1:11" x14ac:dyDescent="0.25">
      <c r="A8" s="27"/>
      <c r="B8" s="28"/>
      <c r="C8" s="94" t="s">
        <v>15</v>
      </c>
      <c r="D8" s="95"/>
      <c r="E8" s="95"/>
      <c r="F8" s="95"/>
      <c r="G8" s="96"/>
      <c r="H8" s="26" t="s">
        <v>12</v>
      </c>
      <c r="I8" s="32">
        <v>19</v>
      </c>
      <c r="J8" s="3">
        <f>I8*0.62</f>
        <v>11.78</v>
      </c>
      <c r="K8" s="10"/>
    </row>
    <row r="9" spans="1:11" x14ac:dyDescent="0.25">
      <c r="A9" s="92"/>
      <c r="B9" s="93"/>
      <c r="C9" s="94" t="s">
        <v>16</v>
      </c>
      <c r="D9" s="95"/>
      <c r="E9" s="95"/>
      <c r="F9" s="95"/>
      <c r="G9" s="96"/>
      <c r="H9" s="6"/>
      <c r="I9" s="8"/>
      <c r="J9" s="3">
        <v>797.18</v>
      </c>
      <c r="K9" s="10"/>
    </row>
    <row r="10" spans="1:11" ht="34.5" customHeight="1" x14ac:dyDescent="0.25">
      <c r="A10" s="7"/>
      <c r="B10" s="8"/>
      <c r="C10" s="97"/>
      <c r="D10" s="98"/>
      <c r="E10" s="98"/>
      <c r="F10" s="98"/>
      <c r="G10" s="99"/>
      <c r="H10" s="6"/>
      <c r="I10" s="8"/>
      <c r="J10" s="3"/>
      <c r="K10" s="10"/>
    </row>
    <row r="11" spans="1:11" x14ac:dyDescent="0.25">
      <c r="A11" s="101" t="s">
        <v>5</v>
      </c>
      <c r="B11" s="101"/>
      <c r="C11" s="101"/>
      <c r="D11" s="101"/>
      <c r="E11" s="101"/>
      <c r="F11" s="101"/>
      <c r="G11" s="101"/>
      <c r="H11" s="6"/>
      <c r="I11" s="8"/>
      <c r="J11" s="4">
        <f>SUM(J6:J10)</f>
        <v>3531.01</v>
      </c>
      <c r="K11" s="10"/>
    </row>
    <row r="12" spans="1:11" x14ac:dyDescent="0.25">
      <c r="A12" s="92"/>
      <c r="B12" s="93"/>
      <c r="C12" s="92"/>
      <c r="D12" s="102"/>
      <c r="E12" s="102"/>
      <c r="F12" s="102"/>
      <c r="G12" s="93"/>
      <c r="H12" s="6"/>
      <c r="I12" s="8"/>
      <c r="J12" s="3"/>
      <c r="K12" s="10"/>
    </row>
    <row r="13" spans="1:11" x14ac:dyDescent="0.25">
      <c r="A13" s="100" t="s">
        <v>14</v>
      </c>
      <c r="B13" s="100"/>
      <c r="C13" s="94" t="s">
        <v>8</v>
      </c>
      <c r="D13" s="95"/>
      <c r="E13" s="95"/>
      <c r="F13" s="95"/>
      <c r="G13" s="96"/>
      <c r="H13" s="6" t="s">
        <v>4</v>
      </c>
      <c r="I13" s="2">
        <v>1088.82</v>
      </c>
      <c r="J13" s="3">
        <f>I13*1</f>
        <v>1088.82</v>
      </c>
      <c r="K13" s="10"/>
    </row>
    <row r="14" spans="1:11" x14ac:dyDescent="0.25">
      <c r="A14" s="7"/>
      <c r="B14" s="8"/>
      <c r="C14" s="94" t="s">
        <v>9</v>
      </c>
      <c r="D14" s="95"/>
      <c r="E14" s="95"/>
      <c r="F14" s="95"/>
      <c r="G14" s="96"/>
      <c r="H14" s="6" t="s">
        <v>4</v>
      </c>
      <c r="I14" s="2">
        <v>1088.82</v>
      </c>
      <c r="J14" s="3">
        <f>I14*1.5</f>
        <v>1633.23</v>
      </c>
      <c r="K14" s="10"/>
    </row>
    <row r="15" spans="1:11" x14ac:dyDescent="0.25">
      <c r="A15" s="29"/>
      <c r="B15" s="30"/>
      <c r="C15" s="94" t="s">
        <v>26</v>
      </c>
      <c r="D15" s="95"/>
      <c r="E15" s="95"/>
      <c r="F15" s="95"/>
      <c r="G15" s="96"/>
      <c r="H15" s="31" t="s">
        <v>12</v>
      </c>
      <c r="I15" s="32">
        <v>19</v>
      </c>
      <c r="J15" s="3">
        <f>I15*0.62</f>
        <v>11.78</v>
      </c>
      <c r="K15" s="10"/>
    </row>
    <row r="16" spans="1:11" x14ac:dyDescent="0.25">
      <c r="A16" s="92"/>
      <c r="B16" s="93"/>
      <c r="C16" s="94" t="s">
        <v>27</v>
      </c>
      <c r="D16" s="95"/>
      <c r="E16" s="95"/>
      <c r="F16" s="95"/>
      <c r="G16" s="96"/>
      <c r="H16" s="6"/>
      <c r="I16" s="8"/>
      <c r="J16" s="3">
        <v>793.25</v>
      </c>
      <c r="K16" s="10"/>
    </row>
    <row r="17" spans="1:11" x14ac:dyDescent="0.25">
      <c r="A17" s="7"/>
      <c r="B17" s="8"/>
      <c r="C17" s="92"/>
      <c r="D17" s="102"/>
      <c r="E17" s="102"/>
      <c r="F17" s="102"/>
      <c r="G17" s="93"/>
      <c r="H17" s="6"/>
      <c r="I17" s="8"/>
      <c r="J17" s="3"/>
      <c r="K17" s="10"/>
    </row>
    <row r="18" spans="1:11" x14ac:dyDescent="0.25">
      <c r="A18" s="101" t="s">
        <v>5</v>
      </c>
      <c r="B18" s="101"/>
      <c r="C18" s="101"/>
      <c r="D18" s="101"/>
      <c r="E18" s="101"/>
      <c r="F18" s="101"/>
      <c r="G18" s="101"/>
      <c r="H18" s="6"/>
      <c r="I18" s="8"/>
      <c r="J18" s="4">
        <f>SUM(J13:J17)</f>
        <v>3527.0800000000004</v>
      </c>
      <c r="K18" s="10"/>
    </row>
    <row r="19" spans="1:11" x14ac:dyDescent="0.25">
      <c r="A19" s="7"/>
      <c r="B19" s="8"/>
      <c r="C19" s="7"/>
      <c r="D19" s="9"/>
      <c r="E19" s="9"/>
      <c r="F19" s="9"/>
      <c r="G19" s="8"/>
      <c r="H19" s="6"/>
      <c r="I19" s="8"/>
      <c r="J19" s="3"/>
      <c r="K19" s="10"/>
    </row>
    <row r="20" spans="1:11" x14ac:dyDescent="0.25">
      <c r="A20" s="100"/>
      <c r="B20" s="100"/>
      <c r="C20" s="94"/>
      <c r="D20" s="95"/>
      <c r="E20" s="95"/>
      <c r="F20" s="95"/>
      <c r="G20" s="96"/>
      <c r="H20" s="6"/>
      <c r="I20" s="2"/>
      <c r="J20" s="3"/>
      <c r="K20" s="10"/>
    </row>
    <row r="21" spans="1:11" x14ac:dyDescent="0.25">
      <c r="A21" s="100" t="s">
        <v>29</v>
      </c>
      <c r="B21" s="100"/>
      <c r="C21" s="94" t="s">
        <v>8</v>
      </c>
      <c r="D21" s="95"/>
      <c r="E21" s="95"/>
      <c r="F21" s="95"/>
      <c r="G21" s="96"/>
      <c r="H21" s="58" t="s">
        <v>4</v>
      </c>
      <c r="I21" s="2">
        <v>1088.82</v>
      </c>
      <c r="J21" s="3">
        <f>I21*1</f>
        <v>1088.82</v>
      </c>
      <c r="K21" s="10"/>
    </row>
    <row r="22" spans="1:11" x14ac:dyDescent="0.25">
      <c r="A22" s="56"/>
      <c r="B22" s="57"/>
      <c r="C22" s="94" t="s">
        <v>9</v>
      </c>
      <c r="D22" s="95"/>
      <c r="E22" s="95"/>
      <c r="F22" s="95"/>
      <c r="G22" s="96"/>
      <c r="H22" s="58" t="s">
        <v>4</v>
      </c>
      <c r="I22" s="2">
        <v>1088.82</v>
      </c>
      <c r="J22" s="3">
        <f>I22*1.5</f>
        <v>1633.23</v>
      </c>
      <c r="K22" s="10"/>
    </row>
    <row r="23" spans="1:11" x14ac:dyDescent="0.25">
      <c r="A23" s="56"/>
      <c r="B23" s="57"/>
      <c r="C23" s="94" t="s">
        <v>30</v>
      </c>
      <c r="D23" s="95"/>
      <c r="E23" s="95"/>
      <c r="F23" s="95"/>
      <c r="G23" s="96"/>
      <c r="H23" s="58" t="s">
        <v>12</v>
      </c>
      <c r="I23" s="32">
        <v>19</v>
      </c>
      <c r="J23" s="3">
        <f>I23*0.62</f>
        <v>11.78</v>
      </c>
      <c r="K23" s="10"/>
    </row>
    <row r="24" spans="1:11" x14ac:dyDescent="0.25">
      <c r="A24" s="92"/>
      <c r="B24" s="93"/>
      <c r="C24" s="94" t="s">
        <v>31</v>
      </c>
      <c r="D24" s="95"/>
      <c r="E24" s="95"/>
      <c r="F24" s="95"/>
      <c r="G24" s="96"/>
      <c r="H24" s="58"/>
      <c r="I24" s="57"/>
      <c r="J24" s="3">
        <v>878.22</v>
      </c>
      <c r="K24" s="10"/>
    </row>
    <row r="25" spans="1:11" ht="35.25" customHeight="1" x14ac:dyDescent="0.25">
      <c r="A25" s="56"/>
      <c r="B25" s="57"/>
      <c r="C25" s="97" t="s">
        <v>32</v>
      </c>
      <c r="D25" s="98"/>
      <c r="E25" s="98"/>
      <c r="F25" s="98"/>
      <c r="G25" s="99"/>
      <c r="H25" s="58" t="s">
        <v>33</v>
      </c>
      <c r="I25" s="57">
        <v>42</v>
      </c>
      <c r="J25" s="3">
        <v>3590</v>
      </c>
      <c r="K25" s="10"/>
    </row>
    <row r="26" spans="1:11" ht="33.75" customHeight="1" x14ac:dyDescent="0.25">
      <c r="A26" s="56"/>
      <c r="B26" s="57"/>
      <c r="C26" s="97" t="s">
        <v>34</v>
      </c>
      <c r="D26" s="98"/>
      <c r="E26" s="98"/>
      <c r="F26" s="98"/>
      <c r="G26" s="99"/>
      <c r="H26" s="58" t="s">
        <v>35</v>
      </c>
      <c r="I26" s="57">
        <v>1</v>
      </c>
      <c r="J26" s="3">
        <v>3717.28</v>
      </c>
      <c r="K26" s="10"/>
    </row>
    <row r="27" spans="1:11" x14ac:dyDescent="0.25">
      <c r="A27" s="101" t="s">
        <v>5</v>
      </c>
      <c r="B27" s="101"/>
      <c r="C27" s="101"/>
      <c r="D27" s="101"/>
      <c r="E27" s="101"/>
      <c r="F27" s="101"/>
      <c r="G27" s="101"/>
      <c r="H27" s="58"/>
      <c r="I27" s="57"/>
      <c r="J27" s="4">
        <f>SUM(J21:J26)</f>
        <v>10919.33</v>
      </c>
      <c r="K27" s="10"/>
    </row>
    <row r="28" spans="1:11" x14ac:dyDescent="0.25">
      <c r="A28" s="100"/>
      <c r="B28" s="100"/>
      <c r="C28" s="94"/>
      <c r="D28" s="95"/>
      <c r="E28" s="95"/>
      <c r="F28" s="95"/>
      <c r="G28" s="96"/>
      <c r="H28" s="17"/>
      <c r="I28" s="2"/>
      <c r="J28" s="3"/>
      <c r="K28" s="10"/>
    </row>
    <row r="29" spans="1:11" x14ac:dyDescent="0.25">
      <c r="A29" s="100" t="s">
        <v>36</v>
      </c>
      <c r="B29" s="100"/>
      <c r="C29" s="94" t="s">
        <v>8</v>
      </c>
      <c r="D29" s="95"/>
      <c r="E29" s="95"/>
      <c r="F29" s="95"/>
      <c r="G29" s="96"/>
      <c r="H29" s="61" t="s">
        <v>4</v>
      </c>
      <c r="I29" s="2">
        <v>1088.82</v>
      </c>
      <c r="J29" s="3">
        <f>I29*1</f>
        <v>1088.82</v>
      </c>
      <c r="K29" s="10"/>
    </row>
    <row r="30" spans="1:11" x14ac:dyDescent="0.25">
      <c r="A30" s="59"/>
      <c r="B30" s="60"/>
      <c r="C30" s="94" t="s">
        <v>9</v>
      </c>
      <c r="D30" s="95"/>
      <c r="E30" s="95"/>
      <c r="F30" s="95"/>
      <c r="G30" s="96"/>
      <c r="H30" s="61" t="s">
        <v>4</v>
      </c>
      <c r="I30" s="2">
        <v>1088.82</v>
      </c>
      <c r="J30" s="3">
        <f>I30*1.5</f>
        <v>1633.23</v>
      </c>
      <c r="K30" s="10"/>
    </row>
    <row r="31" spans="1:11" x14ac:dyDescent="0.25">
      <c r="A31" s="59"/>
      <c r="B31" s="60"/>
      <c r="C31" s="94" t="s">
        <v>37</v>
      </c>
      <c r="D31" s="95"/>
      <c r="E31" s="95"/>
      <c r="F31" s="95"/>
      <c r="G31" s="96"/>
      <c r="H31" s="61" t="s">
        <v>12</v>
      </c>
      <c r="I31" s="32">
        <v>19</v>
      </c>
      <c r="J31" s="3">
        <f>I31*0.62</f>
        <v>11.78</v>
      </c>
      <c r="K31" s="10"/>
    </row>
    <row r="32" spans="1:11" x14ac:dyDescent="0.25">
      <c r="A32" s="92"/>
      <c r="B32" s="93"/>
      <c r="C32" s="94" t="s">
        <v>38</v>
      </c>
      <c r="D32" s="95"/>
      <c r="E32" s="95"/>
      <c r="F32" s="95"/>
      <c r="G32" s="96"/>
      <c r="H32" s="61"/>
      <c r="I32" s="60"/>
      <c r="J32" s="3">
        <v>705.11</v>
      </c>
      <c r="K32" s="10"/>
    </row>
    <row r="33" spans="1:11" x14ac:dyDescent="0.25">
      <c r="A33" s="92"/>
      <c r="B33" s="93"/>
      <c r="C33" s="14"/>
      <c r="D33" s="15"/>
      <c r="E33" s="15"/>
      <c r="F33" s="15"/>
      <c r="G33" s="16"/>
      <c r="H33" s="17"/>
      <c r="I33" s="16"/>
      <c r="J33" s="4"/>
      <c r="K33" s="10"/>
    </row>
    <row r="34" spans="1:11" x14ac:dyDescent="0.25">
      <c r="A34" s="92" t="s">
        <v>39</v>
      </c>
      <c r="B34" s="93"/>
      <c r="C34" s="92"/>
      <c r="D34" s="102"/>
      <c r="E34" s="102"/>
      <c r="F34" s="102"/>
      <c r="G34" s="93"/>
      <c r="H34" s="17"/>
      <c r="I34" s="16"/>
      <c r="J34" s="4">
        <f>SUM(J29:J33)</f>
        <v>3438.9400000000005</v>
      </c>
      <c r="K34" s="10"/>
    </row>
    <row r="35" spans="1:11" x14ac:dyDescent="0.25">
      <c r="A35" s="14"/>
      <c r="B35" s="16"/>
      <c r="C35" s="92"/>
      <c r="D35" s="102"/>
      <c r="E35" s="102"/>
      <c r="F35" s="102"/>
      <c r="G35" s="93"/>
      <c r="H35" s="17"/>
      <c r="I35" s="16"/>
      <c r="J35" s="3"/>
      <c r="K35" s="10"/>
    </row>
    <row r="36" spans="1:11" x14ac:dyDescent="0.25">
      <c r="A36" s="100"/>
      <c r="B36" s="100"/>
      <c r="C36" s="94"/>
      <c r="D36" s="95"/>
      <c r="E36" s="95"/>
      <c r="F36" s="95"/>
      <c r="G36" s="96"/>
      <c r="H36" s="18"/>
      <c r="I36" s="2"/>
      <c r="J36" s="3"/>
      <c r="K36" s="10"/>
    </row>
    <row r="37" spans="1:11" x14ac:dyDescent="0.25">
      <c r="A37" s="100" t="s">
        <v>40</v>
      </c>
      <c r="B37" s="100"/>
      <c r="C37" s="94" t="s">
        <v>8</v>
      </c>
      <c r="D37" s="95"/>
      <c r="E37" s="95"/>
      <c r="F37" s="95"/>
      <c r="G37" s="96"/>
      <c r="H37" s="64" t="s">
        <v>4</v>
      </c>
      <c r="I37" s="2">
        <v>1088.82</v>
      </c>
      <c r="J37" s="3">
        <f>I37*1</f>
        <v>1088.82</v>
      </c>
      <c r="K37" s="10"/>
    </row>
    <row r="38" spans="1:11" x14ac:dyDescent="0.25">
      <c r="A38" s="62"/>
      <c r="B38" s="63"/>
      <c r="C38" s="94" t="s">
        <v>9</v>
      </c>
      <c r="D38" s="95"/>
      <c r="E38" s="95"/>
      <c r="F38" s="95"/>
      <c r="G38" s="96"/>
      <c r="H38" s="64" t="s">
        <v>4</v>
      </c>
      <c r="I38" s="2">
        <v>1088.82</v>
      </c>
      <c r="J38" s="3">
        <f>I38*1.5</f>
        <v>1633.23</v>
      </c>
      <c r="K38" s="10"/>
    </row>
    <row r="39" spans="1:11" x14ac:dyDescent="0.25">
      <c r="A39" s="62"/>
      <c r="B39" s="63"/>
      <c r="C39" s="94" t="s">
        <v>41</v>
      </c>
      <c r="D39" s="95"/>
      <c r="E39" s="95"/>
      <c r="F39" s="95"/>
      <c r="G39" s="96"/>
      <c r="H39" s="64" t="s">
        <v>12</v>
      </c>
      <c r="I39" s="32">
        <v>19</v>
      </c>
      <c r="J39" s="3">
        <f>I39*0.62</f>
        <v>11.78</v>
      </c>
      <c r="K39" s="10"/>
    </row>
    <row r="40" spans="1:11" x14ac:dyDescent="0.25">
      <c r="A40" s="92"/>
      <c r="B40" s="93"/>
      <c r="C40" s="94" t="s">
        <v>42</v>
      </c>
      <c r="D40" s="95"/>
      <c r="E40" s="95"/>
      <c r="F40" s="95"/>
      <c r="G40" s="96"/>
      <c r="H40" s="64"/>
      <c r="I40" s="63"/>
      <c r="J40" s="3">
        <v>786.47</v>
      </c>
      <c r="K40" s="10"/>
    </row>
    <row r="41" spans="1:11" ht="18.75" customHeight="1" x14ac:dyDescent="0.25">
      <c r="A41" s="92"/>
      <c r="B41" s="93"/>
      <c r="C41" s="94" t="s">
        <v>43</v>
      </c>
      <c r="D41" s="95"/>
      <c r="E41" s="95"/>
      <c r="F41" s="95"/>
      <c r="G41" s="96"/>
      <c r="H41" s="64" t="s">
        <v>19</v>
      </c>
      <c r="I41" s="63">
        <v>1</v>
      </c>
      <c r="J41" s="3">
        <v>11000</v>
      </c>
      <c r="K41" s="10"/>
    </row>
    <row r="42" spans="1:11" ht="18.75" customHeight="1" x14ac:dyDescent="0.25">
      <c r="A42" s="66"/>
      <c r="B42" s="67"/>
      <c r="C42" s="92" t="s">
        <v>44</v>
      </c>
      <c r="D42" s="102"/>
      <c r="E42" s="102"/>
      <c r="F42" s="102"/>
      <c r="G42" s="93"/>
      <c r="H42" s="65" t="s">
        <v>45</v>
      </c>
      <c r="I42" s="67">
        <v>366</v>
      </c>
      <c r="J42" s="3">
        <v>27110</v>
      </c>
      <c r="K42" s="10"/>
    </row>
    <row r="43" spans="1:11" x14ac:dyDescent="0.25">
      <c r="A43" s="92" t="s">
        <v>39</v>
      </c>
      <c r="B43" s="93"/>
      <c r="C43" s="23"/>
      <c r="D43" s="24"/>
      <c r="E43" s="24"/>
      <c r="F43" s="24"/>
      <c r="G43" s="25"/>
      <c r="H43" s="64"/>
      <c r="I43" s="63"/>
      <c r="J43" s="4">
        <f>SUM(J37:J42)</f>
        <v>41630.300000000003</v>
      </c>
      <c r="K43" s="10"/>
    </row>
    <row r="44" spans="1:11" x14ac:dyDescent="0.25">
      <c r="A44" s="14"/>
      <c r="B44" s="16"/>
      <c r="C44" s="92"/>
      <c r="D44" s="102"/>
      <c r="E44" s="102"/>
      <c r="F44" s="102"/>
      <c r="G44" s="93"/>
      <c r="H44" s="17"/>
      <c r="I44" s="16"/>
      <c r="J44" s="3"/>
      <c r="K44" s="10"/>
    </row>
    <row r="45" spans="1:11" x14ac:dyDescent="0.25">
      <c r="A45" s="19"/>
      <c r="B45" s="21"/>
      <c r="C45" s="19"/>
      <c r="D45" s="20"/>
      <c r="E45" s="20"/>
      <c r="F45" s="20"/>
      <c r="G45" s="21"/>
      <c r="H45" s="22"/>
      <c r="I45" s="21"/>
      <c r="J45" s="3"/>
      <c r="K45" s="10"/>
    </row>
    <row r="46" spans="1:11" x14ac:dyDescent="0.25">
      <c r="A46" s="100" t="s">
        <v>46</v>
      </c>
      <c r="B46" s="100"/>
      <c r="C46" s="94" t="s">
        <v>8</v>
      </c>
      <c r="D46" s="95"/>
      <c r="E46" s="95"/>
      <c r="F46" s="95"/>
      <c r="G46" s="96"/>
      <c r="H46" s="68" t="s">
        <v>4</v>
      </c>
      <c r="I46" s="2">
        <v>1088.82</v>
      </c>
      <c r="J46" s="3">
        <f>I46*1</f>
        <v>1088.82</v>
      </c>
      <c r="K46" s="10"/>
    </row>
    <row r="47" spans="1:11" x14ac:dyDescent="0.25">
      <c r="A47" s="69"/>
      <c r="B47" s="70"/>
      <c r="C47" s="94" t="s">
        <v>9</v>
      </c>
      <c r="D47" s="95"/>
      <c r="E47" s="95"/>
      <c r="F47" s="95"/>
      <c r="G47" s="96"/>
      <c r="H47" s="68" t="s">
        <v>4</v>
      </c>
      <c r="I47" s="2">
        <v>1088.82</v>
      </c>
      <c r="J47" s="3">
        <f>I47*1.5</f>
        <v>1633.23</v>
      </c>
      <c r="K47" s="10"/>
    </row>
    <row r="48" spans="1:11" x14ac:dyDescent="0.25">
      <c r="A48" s="69"/>
      <c r="B48" s="70"/>
      <c r="C48" s="94" t="s">
        <v>47</v>
      </c>
      <c r="D48" s="95"/>
      <c r="E48" s="95"/>
      <c r="F48" s="95"/>
      <c r="G48" s="96"/>
      <c r="H48" s="68" t="s">
        <v>12</v>
      </c>
      <c r="I48" s="32">
        <v>19</v>
      </c>
      <c r="J48" s="3">
        <f>I48*0.62</f>
        <v>11.78</v>
      </c>
      <c r="K48" s="10"/>
    </row>
    <row r="49" spans="1:11" x14ac:dyDescent="0.25">
      <c r="A49" s="92"/>
      <c r="B49" s="93"/>
      <c r="C49" s="94" t="s">
        <v>48</v>
      </c>
      <c r="D49" s="95"/>
      <c r="E49" s="95"/>
      <c r="F49" s="95"/>
      <c r="G49" s="96"/>
      <c r="H49" s="68"/>
      <c r="I49" s="70"/>
      <c r="J49" s="3">
        <v>761.9</v>
      </c>
      <c r="K49" s="10"/>
    </row>
    <row r="50" spans="1:11" x14ac:dyDescent="0.25">
      <c r="A50" s="92"/>
      <c r="B50" s="93"/>
      <c r="C50" s="94"/>
      <c r="D50" s="95"/>
      <c r="E50" s="95"/>
      <c r="F50" s="95"/>
      <c r="G50" s="96"/>
      <c r="H50" s="68"/>
      <c r="I50" s="70"/>
      <c r="J50" s="3"/>
      <c r="K50" s="10"/>
    </row>
    <row r="51" spans="1:11" x14ac:dyDescent="0.25">
      <c r="A51" s="69"/>
      <c r="B51" s="70"/>
      <c r="C51" s="92"/>
      <c r="D51" s="102"/>
      <c r="E51" s="102"/>
      <c r="F51" s="102"/>
      <c r="G51" s="93"/>
      <c r="H51" s="68"/>
      <c r="I51" s="70"/>
      <c r="J51" s="3"/>
      <c r="K51" s="10"/>
    </row>
    <row r="52" spans="1:11" x14ac:dyDescent="0.25">
      <c r="A52" s="92" t="s">
        <v>39</v>
      </c>
      <c r="B52" s="93"/>
      <c r="C52" s="23"/>
      <c r="D52" s="24"/>
      <c r="E52" s="24"/>
      <c r="F52" s="24"/>
      <c r="G52" s="25"/>
      <c r="H52" s="68"/>
      <c r="I52" s="70"/>
      <c r="J52" s="4">
        <f>SUM(J46:J51)</f>
        <v>3495.7300000000005</v>
      </c>
      <c r="K52" s="10"/>
    </row>
    <row r="53" spans="1:11" x14ac:dyDescent="0.25">
      <c r="A53" s="100"/>
      <c r="B53" s="100"/>
      <c r="C53" s="94"/>
      <c r="D53" s="95"/>
      <c r="E53" s="95"/>
      <c r="F53" s="95"/>
      <c r="G53" s="96"/>
      <c r="H53" s="35"/>
      <c r="I53" s="2"/>
      <c r="J53" s="3"/>
      <c r="K53" s="10"/>
    </row>
    <row r="54" spans="1:11" x14ac:dyDescent="0.25">
      <c r="A54" s="33"/>
      <c r="B54" s="34"/>
      <c r="C54" s="94"/>
      <c r="D54" s="95"/>
      <c r="E54" s="95"/>
      <c r="F54" s="95"/>
      <c r="G54" s="96"/>
      <c r="H54" s="35"/>
      <c r="I54" s="2"/>
      <c r="J54" s="3"/>
      <c r="K54" s="10"/>
    </row>
    <row r="55" spans="1:11" x14ac:dyDescent="0.25">
      <c r="A55" s="100" t="s">
        <v>49</v>
      </c>
      <c r="B55" s="100"/>
      <c r="C55" s="94" t="s">
        <v>8</v>
      </c>
      <c r="D55" s="95"/>
      <c r="E55" s="95"/>
      <c r="F55" s="95"/>
      <c r="G55" s="96"/>
      <c r="H55" s="73" t="s">
        <v>4</v>
      </c>
      <c r="I55" s="2">
        <v>1088.82</v>
      </c>
      <c r="J55" s="3">
        <f>I55*1</f>
        <v>1088.82</v>
      </c>
      <c r="K55" s="10"/>
    </row>
    <row r="56" spans="1:11" x14ac:dyDescent="0.25">
      <c r="A56" s="71"/>
      <c r="B56" s="72"/>
      <c r="C56" s="94" t="s">
        <v>9</v>
      </c>
      <c r="D56" s="95"/>
      <c r="E56" s="95"/>
      <c r="F56" s="95"/>
      <c r="G56" s="96"/>
      <c r="H56" s="73" t="s">
        <v>4</v>
      </c>
      <c r="I56" s="2">
        <v>1088.82</v>
      </c>
      <c r="J56" s="3">
        <f>I56*1.5</f>
        <v>1633.23</v>
      </c>
      <c r="K56" s="10"/>
    </row>
    <row r="57" spans="1:11" x14ac:dyDescent="0.25">
      <c r="A57" s="71"/>
      <c r="B57" s="72"/>
      <c r="C57" s="94" t="s">
        <v>50</v>
      </c>
      <c r="D57" s="95"/>
      <c r="E57" s="95"/>
      <c r="F57" s="95"/>
      <c r="G57" s="96"/>
      <c r="H57" s="73" t="s">
        <v>12</v>
      </c>
      <c r="I57" s="32">
        <v>19</v>
      </c>
      <c r="J57" s="3">
        <f>I57*0.62</f>
        <v>11.78</v>
      </c>
      <c r="K57" s="10"/>
    </row>
    <row r="58" spans="1:11" x14ac:dyDescent="0.25">
      <c r="A58" s="92"/>
      <c r="B58" s="93"/>
      <c r="C58" s="94" t="s">
        <v>51</v>
      </c>
      <c r="D58" s="95"/>
      <c r="E58" s="95"/>
      <c r="F58" s="95"/>
      <c r="G58" s="96"/>
      <c r="H58" s="73"/>
      <c r="I58" s="72"/>
      <c r="J58" s="3">
        <v>784.1</v>
      </c>
      <c r="K58" s="10"/>
    </row>
    <row r="59" spans="1:11" x14ac:dyDescent="0.25">
      <c r="A59" s="92"/>
      <c r="B59" s="93"/>
      <c r="C59" s="94"/>
      <c r="D59" s="95"/>
      <c r="E59" s="95"/>
      <c r="F59" s="95"/>
      <c r="G59" s="96"/>
      <c r="H59" s="73"/>
      <c r="I59" s="72"/>
      <c r="J59" s="3"/>
      <c r="K59" s="10"/>
    </row>
    <row r="60" spans="1:11" x14ac:dyDescent="0.25">
      <c r="A60" s="92" t="s">
        <v>39</v>
      </c>
      <c r="B60" s="93"/>
      <c r="C60" s="23"/>
      <c r="D60" s="24"/>
      <c r="E60" s="24"/>
      <c r="F60" s="24"/>
      <c r="G60" s="25"/>
      <c r="H60" s="73"/>
      <c r="I60" s="72"/>
      <c r="J60" s="4">
        <f>SUM(J55:J59)</f>
        <v>3517.9300000000003</v>
      </c>
      <c r="K60" s="10"/>
    </row>
    <row r="61" spans="1:11" ht="13.5" customHeight="1" x14ac:dyDescent="0.25">
      <c r="A61" s="92"/>
      <c r="B61" s="93"/>
      <c r="C61" s="94"/>
      <c r="D61" s="95"/>
      <c r="E61" s="95"/>
      <c r="F61" s="95"/>
      <c r="G61" s="96"/>
      <c r="H61" s="46"/>
      <c r="I61" s="45"/>
      <c r="J61" s="3"/>
      <c r="K61" s="10"/>
    </row>
    <row r="62" spans="1:11" ht="13.5" customHeight="1" x14ac:dyDescent="0.25">
      <c r="A62" s="77"/>
      <c r="B62" s="78"/>
      <c r="C62" s="74"/>
      <c r="D62" s="75"/>
      <c r="E62" s="75"/>
      <c r="F62" s="75"/>
      <c r="G62" s="76"/>
      <c r="H62" s="79"/>
      <c r="I62" s="78"/>
      <c r="J62" s="3"/>
      <c r="K62" s="10"/>
    </row>
    <row r="63" spans="1:11" ht="13.5" customHeight="1" x14ac:dyDescent="0.25">
      <c r="A63" s="100" t="s">
        <v>54</v>
      </c>
      <c r="B63" s="100"/>
      <c r="C63" s="94" t="s">
        <v>8</v>
      </c>
      <c r="D63" s="95"/>
      <c r="E63" s="95"/>
      <c r="F63" s="95"/>
      <c r="G63" s="96"/>
      <c r="H63" s="79" t="s">
        <v>4</v>
      </c>
      <c r="I63" s="2">
        <v>1088.82</v>
      </c>
      <c r="J63" s="3">
        <f>I63*1</f>
        <v>1088.82</v>
      </c>
      <c r="K63" s="10"/>
    </row>
    <row r="64" spans="1:11" ht="13.5" customHeight="1" x14ac:dyDescent="0.25">
      <c r="A64" s="77"/>
      <c r="B64" s="78"/>
      <c r="C64" s="94" t="s">
        <v>9</v>
      </c>
      <c r="D64" s="95"/>
      <c r="E64" s="95"/>
      <c r="F64" s="95"/>
      <c r="G64" s="96"/>
      <c r="H64" s="79" t="s">
        <v>4</v>
      </c>
      <c r="I64" s="2">
        <v>1088.82</v>
      </c>
      <c r="J64" s="3">
        <f>I64*1.5</f>
        <v>1633.23</v>
      </c>
      <c r="K64" s="10"/>
    </row>
    <row r="65" spans="1:11" ht="13.5" customHeight="1" x14ac:dyDescent="0.25">
      <c r="A65" s="77"/>
      <c r="B65" s="78"/>
      <c r="C65" s="94" t="s">
        <v>55</v>
      </c>
      <c r="D65" s="95"/>
      <c r="E65" s="95"/>
      <c r="F65" s="95"/>
      <c r="G65" s="96"/>
      <c r="H65" s="79" t="s">
        <v>12</v>
      </c>
      <c r="I65" s="32">
        <v>19</v>
      </c>
      <c r="J65" s="3">
        <f>I65*0.62</f>
        <v>11.78</v>
      </c>
      <c r="K65" s="10"/>
    </row>
    <row r="66" spans="1:11" ht="13.5" customHeight="1" x14ac:dyDescent="0.25">
      <c r="A66" s="92"/>
      <c r="B66" s="93"/>
      <c r="C66" s="94" t="s">
        <v>56</v>
      </c>
      <c r="D66" s="95"/>
      <c r="E66" s="95"/>
      <c r="F66" s="95"/>
      <c r="G66" s="96"/>
      <c r="H66" s="79"/>
      <c r="I66" s="78"/>
      <c r="J66" s="3">
        <v>837.94</v>
      </c>
      <c r="K66" s="10"/>
    </row>
    <row r="67" spans="1:11" ht="13.5" customHeight="1" x14ac:dyDescent="0.25">
      <c r="A67" s="92"/>
      <c r="B67" s="93"/>
      <c r="C67" s="94"/>
      <c r="D67" s="95"/>
      <c r="E67" s="95"/>
      <c r="F67" s="95"/>
      <c r="G67" s="96"/>
      <c r="H67" s="79"/>
      <c r="I67" s="78"/>
      <c r="J67" s="3"/>
      <c r="K67" s="10"/>
    </row>
    <row r="68" spans="1:11" ht="13.5" customHeight="1" x14ac:dyDescent="0.25">
      <c r="A68" s="92" t="s">
        <v>39</v>
      </c>
      <c r="B68" s="93"/>
      <c r="C68" s="23"/>
      <c r="D68" s="24"/>
      <c r="E68" s="24"/>
      <c r="F68" s="24"/>
      <c r="G68" s="25"/>
      <c r="H68" s="79"/>
      <c r="I68" s="78"/>
      <c r="J68" s="4">
        <f>SUM(J63:J67)</f>
        <v>3571.7700000000004</v>
      </c>
      <c r="K68" s="10"/>
    </row>
    <row r="69" spans="1:11" ht="13.5" customHeight="1" x14ac:dyDescent="0.25">
      <c r="A69" s="81"/>
      <c r="B69" s="82"/>
      <c r="C69" s="23"/>
      <c r="D69" s="24"/>
      <c r="E69" s="24"/>
      <c r="F69" s="24"/>
      <c r="G69" s="25"/>
      <c r="H69" s="80"/>
      <c r="I69" s="82"/>
      <c r="J69" s="4"/>
      <c r="K69" s="10"/>
    </row>
    <row r="70" spans="1:11" ht="13.5" customHeight="1" x14ac:dyDescent="0.25">
      <c r="A70" s="81"/>
      <c r="B70" s="82"/>
      <c r="C70" s="23"/>
      <c r="D70" s="24"/>
      <c r="E70" s="24"/>
      <c r="F70" s="24"/>
      <c r="G70" s="25"/>
      <c r="H70" s="80"/>
      <c r="I70" s="82"/>
      <c r="J70" s="4"/>
      <c r="K70" s="10"/>
    </row>
    <row r="71" spans="1:11" ht="13.5" customHeight="1" x14ac:dyDescent="0.25">
      <c r="A71" s="100" t="s">
        <v>57</v>
      </c>
      <c r="B71" s="100"/>
      <c r="C71" s="94" t="s">
        <v>8</v>
      </c>
      <c r="D71" s="95"/>
      <c r="E71" s="95"/>
      <c r="F71" s="95"/>
      <c r="G71" s="96"/>
      <c r="H71" s="80" t="s">
        <v>4</v>
      </c>
      <c r="I71" s="2">
        <v>1088.82</v>
      </c>
      <c r="J71" s="3">
        <f>I71*1</f>
        <v>1088.82</v>
      </c>
      <c r="K71" s="10"/>
    </row>
    <row r="72" spans="1:11" ht="13.5" customHeight="1" x14ac:dyDescent="0.25">
      <c r="A72" s="81"/>
      <c r="B72" s="82"/>
      <c r="C72" s="94" t="s">
        <v>9</v>
      </c>
      <c r="D72" s="95"/>
      <c r="E72" s="95"/>
      <c r="F72" s="95"/>
      <c r="G72" s="96"/>
      <c r="H72" s="80" t="s">
        <v>4</v>
      </c>
      <c r="I72" s="2">
        <v>1088.82</v>
      </c>
      <c r="J72" s="3">
        <f>I72*1.5</f>
        <v>1633.23</v>
      </c>
      <c r="K72" s="10"/>
    </row>
    <row r="73" spans="1:11" ht="13.5" customHeight="1" x14ac:dyDescent="0.25">
      <c r="A73" s="81"/>
      <c r="B73" s="82"/>
      <c r="C73" s="94" t="s">
        <v>58</v>
      </c>
      <c r="D73" s="95"/>
      <c r="E73" s="95"/>
      <c r="F73" s="95"/>
      <c r="G73" s="96"/>
      <c r="H73" s="80" t="s">
        <v>12</v>
      </c>
      <c r="I73" s="32">
        <v>19</v>
      </c>
      <c r="J73" s="3">
        <f>I73*0.62</f>
        <v>11.78</v>
      </c>
      <c r="K73" s="10"/>
    </row>
    <row r="74" spans="1:11" ht="13.5" customHeight="1" x14ac:dyDescent="0.25">
      <c r="A74" s="92"/>
      <c r="B74" s="93"/>
      <c r="C74" s="94" t="s">
        <v>59</v>
      </c>
      <c r="D74" s="95"/>
      <c r="E74" s="95"/>
      <c r="F74" s="95"/>
      <c r="G74" s="96"/>
      <c r="H74" s="80"/>
      <c r="I74" s="82"/>
      <c r="J74" s="3">
        <v>837.04</v>
      </c>
      <c r="K74" s="10"/>
    </row>
    <row r="75" spans="1:11" ht="13.5" customHeight="1" x14ac:dyDescent="0.25">
      <c r="A75" s="92"/>
      <c r="B75" s="93"/>
      <c r="C75" s="94"/>
      <c r="D75" s="95"/>
      <c r="E75" s="95"/>
      <c r="F75" s="95"/>
      <c r="G75" s="96"/>
      <c r="H75" s="80"/>
      <c r="I75" s="82"/>
      <c r="J75" s="3"/>
      <c r="K75" s="10"/>
    </row>
    <row r="76" spans="1:11" ht="13.5" customHeight="1" x14ac:dyDescent="0.25">
      <c r="A76" s="92" t="s">
        <v>39</v>
      </c>
      <c r="B76" s="93"/>
      <c r="C76" s="23"/>
      <c r="D76" s="24"/>
      <c r="E76" s="24"/>
      <c r="F76" s="24"/>
      <c r="G76" s="25"/>
      <c r="H76" s="80"/>
      <c r="I76" s="82"/>
      <c r="J76" s="4">
        <f>SUM(J71:J75)</f>
        <v>3570.8700000000003</v>
      </c>
      <c r="K76" s="10"/>
    </row>
    <row r="77" spans="1:11" ht="13.5" customHeight="1" x14ac:dyDescent="0.25">
      <c r="A77" s="81"/>
      <c r="B77" s="82"/>
      <c r="C77" s="23"/>
      <c r="D77" s="24"/>
      <c r="E77" s="24"/>
      <c r="F77" s="24"/>
      <c r="G77" s="25"/>
      <c r="H77" s="80"/>
      <c r="I77" s="82"/>
      <c r="J77" s="4"/>
      <c r="K77" s="10"/>
    </row>
    <row r="78" spans="1:11" ht="13.5" customHeight="1" x14ac:dyDescent="0.25">
      <c r="A78" s="81"/>
      <c r="B78" s="82"/>
      <c r="C78" s="23"/>
      <c r="D78" s="24"/>
      <c r="E78" s="24"/>
      <c r="F78" s="24"/>
      <c r="G78" s="25"/>
      <c r="H78" s="80"/>
      <c r="I78" s="82"/>
      <c r="J78" s="4"/>
      <c r="K78" s="10"/>
    </row>
    <row r="79" spans="1:11" ht="13.5" customHeight="1" x14ac:dyDescent="0.25">
      <c r="A79" s="100" t="s">
        <v>62</v>
      </c>
      <c r="B79" s="100"/>
      <c r="C79" s="94" t="s">
        <v>8</v>
      </c>
      <c r="D79" s="95"/>
      <c r="E79" s="95"/>
      <c r="F79" s="95"/>
      <c r="G79" s="96"/>
      <c r="H79" s="88" t="s">
        <v>4</v>
      </c>
      <c r="I79" s="2">
        <v>1088.82</v>
      </c>
      <c r="J79" s="3">
        <f>I79*1</f>
        <v>1088.82</v>
      </c>
      <c r="K79" s="10"/>
    </row>
    <row r="80" spans="1:11" ht="13.5" customHeight="1" x14ac:dyDescent="0.25">
      <c r="A80" s="86"/>
      <c r="B80" s="87"/>
      <c r="C80" s="94" t="s">
        <v>9</v>
      </c>
      <c r="D80" s="95"/>
      <c r="E80" s="95"/>
      <c r="F80" s="95"/>
      <c r="G80" s="96"/>
      <c r="H80" s="88" t="s">
        <v>4</v>
      </c>
      <c r="I80" s="2">
        <v>1088.82</v>
      </c>
      <c r="J80" s="3">
        <f>I80*1.5</f>
        <v>1633.23</v>
      </c>
      <c r="K80" s="10"/>
    </row>
    <row r="81" spans="1:11" ht="13.5" customHeight="1" x14ac:dyDescent="0.25">
      <c r="A81" s="86"/>
      <c r="B81" s="87"/>
      <c r="C81" s="94" t="s">
        <v>63</v>
      </c>
      <c r="D81" s="95"/>
      <c r="E81" s="95"/>
      <c r="F81" s="95"/>
      <c r="G81" s="96"/>
      <c r="H81" s="88" t="s">
        <v>12</v>
      </c>
      <c r="I81" s="32">
        <v>19</v>
      </c>
      <c r="J81" s="3">
        <f>I81*0.62</f>
        <v>11.78</v>
      </c>
      <c r="K81" s="10"/>
    </row>
    <row r="82" spans="1:11" ht="13.5" customHeight="1" x14ac:dyDescent="0.25">
      <c r="A82" s="92"/>
      <c r="B82" s="93"/>
      <c r="C82" s="94" t="s">
        <v>64</v>
      </c>
      <c r="D82" s="95"/>
      <c r="E82" s="95"/>
      <c r="F82" s="95"/>
      <c r="G82" s="96"/>
      <c r="H82" s="88"/>
      <c r="I82" s="87"/>
      <c r="J82" s="3">
        <v>896.1</v>
      </c>
      <c r="K82" s="10"/>
    </row>
    <row r="83" spans="1:11" ht="46.5" customHeight="1" x14ac:dyDescent="0.25">
      <c r="A83" s="92"/>
      <c r="B83" s="93"/>
      <c r="C83" s="97" t="s">
        <v>65</v>
      </c>
      <c r="D83" s="98"/>
      <c r="E83" s="98"/>
      <c r="F83" s="98"/>
      <c r="G83" s="99"/>
      <c r="H83" s="88" t="s">
        <v>66</v>
      </c>
      <c r="I83" s="87">
        <v>1</v>
      </c>
      <c r="J83" s="3">
        <v>6880</v>
      </c>
      <c r="K83" s="10"/>
    </row>
    <row r="84" spans="1:11" ht="13.5" customHeight="1" x14ac:dyDescent="0.25">
      <c r="A84" s="92" t="s">
        <v>39</v>
      </c>
      <c r="B84" s="93"/>
      <c r="C84" s="23"/>
      <c r="D84" s="24"/>
      <c r="E84" s="24"/>
      <c r="F84" s="24"/>
      <c r="G84" s="25"/>
      <c r="H84" s="88"/>
      <c r="I84" s="87"/>
      <c r="J84" s="4">
        <f>SUM(J79:J83)</f>
        <v>10509.93</v>
      </c>
      <c r="K84" s="10"/>
    </row>
    <row r="85" spans="1:11" ht="13.5" customHeight="1" x14ac:dyDescent="0.25">
      <c r="A85" s="81"/>
      <c r="B85" s="82"/>
      <c r="C85" s="23"/>
      <c r="D85" s="24"/>
      <c r="E85" s="24"/>
      <c r="F85" s="24"/>
      <c r="G85" s="25"/>
      <c r="H85" s="80"/>
      <c r="I85" s="82"/>
      <c r="J85" s="4"/>
      <c r="K85" s="10"/>
    </row>
    <row r="86" spans="1:11" ht="13.5" customHeight="1" x14ac:dyDescent="0.25">
      <c r="A86" s="86"/>
      <c r="B86" s="87"/>
      <c r="C86" s="23"/>
      <c r="D86" s="24"/>
      <c r="E86" s="24"/>
      <c r="F86" s="24"/>
      <c r="G86" s="25"/>
      <c r="H86" s="88"/>
      <c r="I86" s="87"/>
      <c r="J86" s="4"/>
      <c r="K86" s="10"/>
    </row>
    <row r="87" spans="1:11" ht="13.5" customHeight="1" x14ac:dyDescent="0.25">
      <c r="A87" s="100" t="s">
        <v>67</v>
      </c>
      <c r="B87" s="100"/>
      <c r="C87" s="94" t="s">
        <v>8</v>
      </c>
      <c r="D87" s="95"/>
      <c r="E87" s="95"/>
      <c r="F87" s="95"/>
      <c r="G87" s="96"/>
      <c r="H87" s="88" t="s">
        <v>4</v>
      </c>
      <c r="I87" s="2">
        <v>1088.82</v>
      </c>
      <c r="J87" s="3">
        <f>I87*1</f>
        <v>1088.82</v>
      </c>
      <c r="K87" s="10"/>
    </row>
    <row r="88" spans="1:11" ht="13.5" customHeight="1" x14ac:dyDescent="0.25">
      <c r="A88" s="86"/>
      <c r="B88" s="87"/>
      <c r="C88" s="94" t="s">
        <v>9</v>
      </c>
      <c r="D88" s="95"/>
      <c r="E88" s="95"/>
      <c r="F88" s="95"/>
      <c r="G88" s="96"/>
      <c r="H88" s="88" t="s">
        <v>4</v>
      </c>
      <c r="I88" s="2">
        <v>1088.82</v>
      </c>
      <c r="J88" s="3">
        <f>I88*1.5</f>
        <v>1633.23</v>
      </c>
      <c r="K88" s="10"/>
    </row>
    <row r="89" spans="1:11" ht="13.5" customHeight="1" x14ac:dyDescent="0.25">
      <c r="A89" s="86"/>
      <c r="B89" s="87"/>
      <c r="C89" s="94" t="s">
        <v>68</v>
      </c>
      <c r="D89" s="95"/>
      <c r="E89" s="95"/>
      <c r="F89" s="95"/>
      <c r="G89" s="96"/>
      <c r="H89" s="88" t="s">
        <v>12</v>
      </c>
      <c r="I89" s="32">
        <v>19</v>
      </c>
      <c r="J89" s="3">
        <f>I89*0.62</f>
        <v>11.78</v>
      </c>
      <c r="K89" s="10"/>
    </row>
    <row r="90" spans="1:11" ht="13.5" customHeight="1" x14ac:dyDescent="0.25">
      <c r="A90" s="92"/>
      <c r="B90" s="93"/>
      <c r="C90" s="94" t="s">
        <v>69</v>
      </c>
      <c r="D90" s="95"/>
      <c r="E90" s="95"/>
      <c r="F90" s="95"/>
      <c r="G90" s="96"/>
      <c r="H90" s="88"/>
      <c r="I90" s="87"/>
      <c r="J90" s="3">
        <v>770.22</v>
      </c>
      <c r="K90" s="10"/>
    </row>
    <row r="91" spans="1:11" ht="50.25" customHeight="1" x14ac:dyDescent="0.25">
      <c r="A91" s="92"/>
      <c r="B91" s="93"/>
      <c r="C91" s="97" t="s">
        <v>70</v>
      </c>
      <c r="D91" s="98"/>
      <c r="E91" s="98"/>
      <c r="F91" s="98"/>
      <c r="G91" s="99"/>
      <c r="H91" s="88" t="s">
        <v>19</v>
      </c>
      <c r="I91" s="87">
        <v>1</v>
      </c>
      <c r="J91" s="3">
        <v>4160</v>
      </c>
      <c r="K91" s="10"/>
    </row>
    <row r="92" spans="1:11" ht="13.5" customHeight="1" x14ac:dyDescent="0.25">
      <c r="A92" s="92" t="s">
        <v>39</v>
      </c>
      <c r="B92" s="93"/>
      <c r="C92" s="23"/>
      <c r="D92" s="24"/>
      <c r="E92" s="24"/>
      <c r="F92" s="24"/>
      <c r="G92" s="25"/>
      <c r="H92" s="88"/>
      <c r="I92" s="87"/>
      <c r="J92" s="4">
        <f>SUM(J87:J91)</f>
        <v>7664.05</v>
      </c>
      <c r="K92" s="10"/>
    </row>
    <row r="93" spans="1:11" ht="13.5" customHeight="1" x14ac:dyDescent="0.25">
      <c r="A93" s="86"/>
      <c r="B93" s="87"/>
      <c r="C93" s="23"/>
      <c r="D93" s="24"/>
      <c r="E93" s="24"/>
      <c r="F93" s="24"/>
      <c r="G93" s="25"/>
      <c r="H93" s="88"/>
      <c r="I93" s="87"/>
      <c r="J93" s="4"/>
      <c r="K93" s="10"/>
    </row>
    <row r="94" spans="1:11" ht="13.5" customHeight="1" x14ac:dyDescent="0.25">
      <c r="A94" s="86"/>
      <c r="B94" s="87"/>
      <c r="C94" s="23"/>
      <c r="D94" s="24"/>
      <c r="E94" s="24"/>
      <c r="F94" s="24"/>
      <c r="G94" s="25"/>
      <c r="H94" s="88"/>
      <c r="I94" s="87"/>
      <c r="J94" s="4"/>
      <c r="K94" s="10"/>
    </row>
    <row r="95" spans="1:11" ht="13.5" customHeight="1" x14ac:dyDescent="0.25">
      <c r="A95" s="100" t="s">
        <v>71</v>
      </c>
      <c r="B95" s="100"/>
      <c r="C95" s="94" t="s">
        <v>8</v>
      </c>
      <c r="D95" s="95"/>
      <c r="E95" s="95"/>
      <c r="F95" s="95"/>
      <c r="G95" s="96"/>
      <c r="H95" s="91" t="s">
        <v>4</v>
      </c>
      <c r="I95" s="2">
        <v>1088.82</v>
      </c>
      <c r="J95" s="3">
        <f>I95*1</f>
        <v>1088.82</v>
      </c>
      <c r="K95" s="10"/>
    </row>
    <row r="96" spans="1:11" ht="13.5" customHeight="1" x14ac:dyDescent="0.25">
      <c r="A96" s="89"/>
      <c r="B96" s="90"/>
      <c r="C96" s="94" t="s">
        <v>9</v>
      </c>
      <c r="D96" s="95"/>
      <c r="E96" s="95"/>
      <c r="F96" s="95"/>
      <c r="G96" s="96"/>
      <c r="H96" s="91" t="s">
        <v>4</v>
      </c>
      <c r="I96" s="2">
        <v>1088.82</v>
      </c>
      <c r="J96" s="3">
        <f>I96*1.5</f>
        <v>1633.23</v>
      </c>
      <c r="K96" s="10"/>
    </row>
    <row r="97" spans="1:11" ht="13.5" customHeight="1" x14ac:dyDescent="0.25">
      <c r="A97" s="89"/>
      <c r="B97" s="90"/>
      <c r="C97" s="94" t="s">
        <v>72</v>
      </c>
      <c r="D97" s="95"/>
      <c r="E97" s="95"/>
      <c r="F97" s="95"/>
      <c r="G97" s="96"/>
      <c r="H97" s="91" t="s">
        <v>12</v>
      </c>
      <c r="I97" s="32">
        <v>19</v>
      </c>
      <c r="J97" s="3">
        <f>I97*0.62</f>
        <v>11.78</v>
      </c>
      <c r="K97" s="10"/>
    </row>
    <row r="98" spans="1:11" ht="13.5" customHeight="1" x14ac:dyDescent="0.25">
      <c r="A98" s="92"/>
      <c r="B98" s="93"/>
      <c r="C98" s="94" t="s">
        <v>73</v>
      </c>
      <c r="D98" s="95"/>
      <c r="E98" s="95"/>
      <c r="F98" s="95"/>
      <c r="G98" s="96"/>
      <c r="H98" s="91"/>
      <c r="I98" s="90"/>
      <c r="J98" s="3">
        <v>880.67</v>
      </c>
      <c r="K98" s="10"/>
    </row>
    <row r="99" spans="1:11" ht="13.5" customHeight="1" x14ac:dyDescent="0.25">
      <c r="A99" s="92"/>
      <c r="B99" s="93"/>
      <c r="C99" s="97" t="s">
        <v>74</v>
      </c>
      <c r="D99" s="98"/>
      <c r="E99" s="98"/>
      <c r="F99" s="98"/>
      <c r="G99" s="99"/>
      <c r="H99" s="91" t="s">
        <v>19</v>
      </c>
      <c r="I99" s="90">
        <v>1</v>
      </c>
      <c r="J99" s="3">
        <v>10000</v>
      </c>
      <c r="K99" s="10"/>
    </row>
    <row r="100" spans="1:11" ht="13.5" customHeight="1" x14ac:dyDescent="0.25">
      <c r="A100" s="92" t="s">
        <v>39</v>
      </c>
      <c r="B100" s="93"/>
      <c r="C100" s="23"/>
      <c r="D100" s="24"/>
      <c r="E100" s="24"/>
      <c r="F100" s="24"/>
      <c r="G100" s="25"/>
      <c r="H100" s="91"/>
      <c r="I100" s="90"/>
      <c r="J100" s="4">
        <f>SUM(J95:J99)</f>
        <v>13614.5</v>
      </c>
      <c r="K100" s="10"/>
    </row>
    <row r="101" spans="1:11" ht="13.5" customHeight="1" x14ac:dyDescent="0.25">
      <c r="A101" s="81"/>
      <c r="B101" s="82"/>
      <c r="C101" s="23"/>
      <c r="D101" s="24"/>
      <c r="E101" s="24"/>
      <c r="F101" s="24"/>
      <c r="G101" s="25"/>
      <c r="H101" s="80"/>
      <c r="I101" s="82"/>
      <c r="J101" s="4"/>
      <c r="K101" s="10"/>
    </row>
    <row r="102" spans="1:11" ht="13.5" customHeight="1" x14ac:dyDescent="0.25">
      <c r="A102" s="81"/>
      <c r="B102" s="82"/>
      <c r="C102" s="23"/>
      <c r="D102" s="24"/>
      <c r="E102" s="24"/>
      <c r="F102" s="24"/>
      <c r="G102" s="25"/>
      <c r="H102" s="80"/>
      <c r="I102" s="82"/>
      <c r="J102" s="4"/>
      <c r="K102" s="10"/>
    </row>
    <row r="103" spans="1:11" ht="13.5" customHeight="1" x14ac:dyDescent="0.25">
      <c r="A103" s="81"/>
      <c r="B103" s="82"/>
      <c r="C103" s="23"/>
      <c r="D103" s="24"/>
      <c r="E103" s="24"/>
      <c r="F103" s="24"/>
      <c r="G103" s="25"/>
      <c r="H103" s="80"/>
      <c r="I103" s="82"/>
      <c r="J103" s="4"/>
      <c r="K103" s="10"/>
    </row>
    <row r="104" spans="1:11" x14ac:dyDescent="0.25">
      <c r="A104" s="104" t="s">
        <v>7</v>
      </c>
      <c r="B104" s="104"/>
      <c r="C104" s="19"/>
      <c r="D104" s="20"/>
      <c r="E104" s="20"/>
      <c r="F104" s="20"/>
      <c r="G104" s="21"/>
      <c r="H104" s="11"/>
      <c r="I104" s="12"/>
      <c r="J104" s="13">
        <f>J11+J18+J27+J34+J43+J52+J60+J68+J76+J84+J92+J100</f>
        <v>108991.44000000002</v>
      </c>
      <c r="K104" s="10"/>
    </row>
    <row r="105" spans="1:1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25">
      <c r="C108" s="10"/>
      <c r="D108" s="10"/>
      <c r="E108" s="10"/>
      <c r="F108" s="10"/>
      <c r="G108" s="10"/>
    </row>
    <row r="111" spans="1:11" ht="15" customHeight="1" x14ac:dyDescent="0.25">
      <c r="A111" s="103" t="s">
        <v>10</v>
      </c>
      <c r="B111" s="103"/>
      <c r="C111" s="103"/>
      <c r="D111" s="103"/>
      <c r="E111" s="103"/>
      <c r="F111" s="103"/>
      <c r="G111" s="103"/>
      <c r="H111" s="103"/>
      <c r="I111" s="103"/>
      <c r="J111" s="103"/>
      <c r="K111" s="39"/>
    </row>
    <row r="112" spans="1:11" ht="45" customHeight="1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</row>
    <row r="113" spans="1:11" ht="32.25" customHeight="1" x14ac:dyDescent="0.25">
      <c r="A113" s="104" t="s">
        <v>0</v>
      </c>
      <c r="B113" s="104"/>
      <c r="C113" s="104" t="s">
        <v>6</v>
      </c>
      <c r="D113" s="104"/>
      <c r="E113" s="104"/>
      <c r="F113" s="104"/>
      <c r="G113" s="104"/>
      <c r="H113" s="41" t="s">
        <v>1</v>
      </c>
      <c r="I113" s="41" t="s">
        <v>2</v>
      </c>
      <c r="J113" s="41" t="s">
        <v>3</v>
      </c>
      <c r="K113" s="1"/>
    </row>
    <row r="114" spans="1:11" x14ac:dyDescent="0.25">
      <c r="A114" s="19"/>
      <c r="B114" s="21"/>
      <c r="C114" s="106"/>
      <c r="D114" s="108"/>
      <c r="E114" s="108"/>
      <c r="F114" s="108"/>
      <c r="G114" s="107"/>
      <c r="H114" s="22"/>
      <c r="I114" s="21"/>
      <c r="J114" s="4"/>
      <c r="K114" s="10"/>
    </row>
    <row r="115" spans="1:11" ht="29.25" customHeight="1" x14ac:dyDescent="0.25">
      <c r="A115" s="100" t="s">
        <v>20</v>
      </c>
      <c r="B115" s="100"/>
      <c r="C115" s="97" t="s">
        <v>28</v>
      </c>
      <c r="D115" s="98"/>
      <c r="E115" s="98"/>
      <c r="F115" s="98"/>
      <c r="G115" s="99"/>
      <c r="H115" s="22"/>
      <c r="I115" s="5"/>
      <c r="J115" s="3">
        <v>12105</v>
      </c>
      <c r="K115" s="10"/>
    </row>
    <row r="116" spans="1:11" ht="30.75" customHeight="1" x14ac:dyDescent="0.25">
      <c r="A116" s="19"/>
      <c r="B116" s="21"/>
      <c r="C116" s="97"/>
      <c r="D116" s="98"/>
      <c r="E116" s="98"/>
      <c r="F116" s="98"/>
      <c r="G116" s="99"/>
      <c r="H116" s="22"/>
      <c r="I116" s="5"/>
      <c r="J116" s="3"/>
      <c r="K116" s="10"/>
    </row>
    <row r="117" spans="1:11" x14ac:dyDescent="0.25">
      <c r="A117" s="101" t="s">
        <v>25</v>
      </c>
      <c r="B117" s="101"/>
      <c r="C117" s="97"/>
      <c r="D117" s="98"/>
      <c r="E117" s="98"/>
      <c r="F117" s="98"/>
      <c r="G117" s="99"/>
      <c r="H117" s="22"/>
      <c r="I117" s="21"/>
      <c r="J117" s="4">
        <f>SUM(J115:J116)</f>
        <v>12105</v>
      </c>
      <c r="K117" s="10"/>
    </row>
    <row r="118" spans="1:11" x14ac:dyDescent="0.25">
      <c r="A118" s="19"/>
      <c r="B118" s="21"/>
      <c r="C118" s="101"/>
      <c r="D118" s="101"/>
      <c r="E118" s="101"/>
      <c r="F118" s="101"/>
      <c r="G118" s="101"/>
      <c r="H118" s="22"/>
      <c r="I118" s="21"/>
      <c r="J118" s="4"/>
      <c r="K118" s="10"/>
    </row>
    <row r="119" spans="1:11" ht="39.75" customHeight="1" x14ac:dyDescent="0.25">
      <c r="A119" s="100" t="s">
        <v>52</v>
      </c>
      <c r="B119" s="100"/>
      <c r="C119" s="97" t="s">
        <v>53</v>
      </c>
      <c r="D119" s="98"/>
      <c r="E119" s="98"/>
      <c r="F119" s="98"/>
      <c r="G119" s="99"/>
      <c r="H119" s="73"/>
      <c r="I119" s="5"/>
      <c r="J119" s="3">
        <v>9309</v>
      </c>
      <c r="K119" s="10"/>
    </row>
    <row r="120" spans="1:11" x14ac:dyDescent="0.25">
      <c r="A120" s="71"/>
      <c r="B120" s="72"/>
      <c r="C120" s="97"/>
      <c r="D120" s="98"/>
      <c r="E120" s="98"/>
      <c r="F120" s="98"/>
      <c r="G120" s="99"/>
      <c r="H120" s="73"/>
      <c r="I120" s="5"/>
      <c r="J120" s="3"/>
      <c r="K120" s="10"/>
    </row>
    <row r="121" spans="1:11" x14ac:dyDescent="0.25">
      <c r="A121" s="101" t="s">
        <v>25</v>
      </c>
      <c r="B121" s="101"/>
      <c r="C121" s="97"/>
      <c r="D121" s="98"/>
      <c r="E121" s="98"/>
      <c r="F121" s="98"/>
      <c r="G121" s="99"/>
      <c r="H121" s="73"/>
      <c r="I121" s="72"/>
      <c r="J121" s="4">
        <f>SUM(J119:J120)</f>
        <v>9309</v>
      </c>
      <c r="K121" s="10"/>
    </row>
    <row r="122" spans="1:11" x14ac:dyDescent="0.25">
      <c r="A122" s="37"/>
      <c r="B122" s="38"/>
      <c r="C122" s="101"/>
      <c r="D122" s="101"/>
      <c r="E122" s="101"/>
      <c r="F122" s="101"/>
      <c r="G122" s="101"/>
      <c r="H122" s="36"/>
      <c r="I122" s="38"/>
      <c r="J122" s="4"/>
      <c r="K122" s="10"/>
    </row>
    <row r="123" spans="1:11" ht="35.25" customHeight="1" x14ac:dyDescent="0.25">
      <c r="A123" s="100" t="s">
        <v>60</v>
      </c>
      <c r="B123" s="100"/>
      <c r="C123" s="97" t="s">
        <v>61</v>
      </c>
      <c r="D123" s="98"/>
      <c r="E123" s="98"/>
      <c r="F123" s="98"/>
      <c r="G123" s="99"/>
      <c r="H123" s="85"/>
      <c r="I123" s="5"/>
      <c r="J123" s="3">
        <v>34204</v>
      </c>
      <c r="K123" s="10"/>
    </row>
    <row r="124" spans="1:11" x14ac:dyDescent="0.25">
      <c r="A124" s="83"/>
      <c r="B124" s="84"/>
      <c r="C124" s="97"/>
      <c r="D124" s="98"/>
      <c r="E124" s="98"/>
      <c r="F124" s="98"/>
      <c r="G124" s="99"/>
      <c r="H124" s="85"/>
      <c r="I124" s="5"/>
      <c r="J124" s="3"/>
      <c r="K124" s="10"/>
    </row>
    <row r="125" spans="1:11" x14ac:dyDescent="0.25">
      <c r="A125" s="101" t="s">
        <v>25</v>
      </c>
      <c r="B125" s="101"/>
      <c r="C125" s="97"/>
      <c r="D125" s="98"/>
      <c r="E125" s="98"/>
      <c r="F125" s="98"/>
      <c r="G125" s="99"/>
      <c r="H125" s="85"/>
      <c r="I125" s="84"/>
      <c r="J125" s="4">
        <f>SUM(J123:J124)</f>
        <v>34204</v>
      </c>
      <c r="K125" s="10"/>
    </row>
    <row r="126" spans="1:11" x14ac:dyDescent="0.25">
      <c r="A126" s="43"/>
      <c r="B126" s="43"/>
      <c r="C126" s="109"/>
      <c r="D126" s="111"/>
      <c r="E126" s="111"/>
      <c r="F126" s="111"/>
      <c r="G126" s="110"/>
      <c r="H126" s="42"/>
      <c r="I126" s="40"/>
      <c r="J126" s="4"/>
      <c r="K126" s="10"/>
    </row>
    <row r="127" spans="1:11" x14ac:dyDescent="0.25">
      <c r="A127" s="114" t="s">
        <v>7</v>
      </c>
      <c r="B127" s="114"/>
      <c r="C127" s="115"/>
      <c r="D127" s="115"/>
      <c r="E127" s="115"/>
      <c r="F127" s="115"/>
      <c r="G127" s="115"/>
      <c r="H127" s="47"/>
      <c r="I127" s="47"/>
      <c r="J127" s="48">
        <f>J117+J121+J125</f>
        <v>55618</v>
      </c>
      <c r="K127" s="10"/>
    </row>
    <row r="131" spans="1:11" ht="46.5" customHeight="1" x14ac:dyDescent="0.25">
      <c r="A131" s="103" t="s">
        <v>17</v>
      </c>
      <c r="B131" s="103"/>
      <c r="C131" s="103"/>
      <c r="D131" s="103"/>
      <c r="E131" s="103"/>
      <c r="F131" s="103"/>
      <c r="G131" s="103"/>
      <c r="H131" s="103"/>
      <c r="I131" s="103"/>
      <c r="J131" s="103"/>
    </row>
    <row r="132" spans="1:11" ht="18.75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</row>
    <row r="133" spans="1:11" x14ac:dyDescent="0.25">
      <c r="A133" s="104" t="s">
        <v>0</v>
      </c>
      <c r="B133" s="104"/>
      <c r="C133" s="104" t="s">
        <v>6</v>
      </c>
      <c r="D133" s="104"/>
      <c r="E133" s="104"/>
      <c r="F133" s="104"/>
      <c r="G133" s="104"/>
      <c r="H133" s="52" t="s">
        <v>1</v>
      </c>
      <c r="I133" s="52" t="s">
        <v>2</v>
      </c>
      <c r="J133" s="52" t="s">
        <v>3</v>
      </c>
      <c r="K133" s="10"/>
    </row>
    <row r="134" spans="1:11" x14ac:dyDescent="0.25">
      <c r="A134" s="49"/>
      <c r="B134" s="50"/>
      <c r="C134" s="106"/>
      <c r="D134" s="108"/>
      <c r="E134" s="108"/>
      <c r="F134" s="108"/>
      <c r="G134" s="107"/>
      <c r="H134" s="53"/>
      <c r="I134" s="50"/>
      <c r="J134" s="4"/>
    </row>
    <row r="135" spans="1:11" ht="36" customHeight="1" x14ac:dyDescent="0.25">
      <c r="A135" s="100" t="s">
        <v>20</v>
      </c>
      <c r="B135" s="100"/>
      <c r="C135" s="97" t="s">
        <v>18</v>
      </c>
      <c r="D135" s="98"/>
      <c r="E135" s="98"/>
      <c r="F135" s="98"/>
      <c r="G135" s="99"/>
      <c r="H135" s="53" t="s">
        <v>19</v>
      </c>
      <c r="I135" s="5">
        <v>1</v>
      </c>
      <c r="J135" s="3">
        <v>5950.38</v>
      </c>
    </row>
    <row r="136" spans="1:11" x14ac:dyDescent="0.25">
      <c r="A136" s="49"/>
      <c r="B136" s="50"/>
      <c r="C136" s="97"/>
      <c r="D136" s="98"/>
      <c r="E136" s="98"/>
      <c r="F136" s="98"/>
      <c r="G136" s="99"/>
      <c r="H136" s="53"/>
      <c r="I136" s="5"/>
      <c r="J136" s="3"/>
    </row>
    <row r="137" spans="1:11" x14ac:dyDescent="0.25">
      <c r="A137" s="101" t="s">
        <v>25</v>
      </c>
      <c r="B137" s="101"/>
      <c r="C137" s="97"/>
      <c r="D137" s="98"/>
      <c r="E137" s="98"/>
      <c r="F137" s="98"/>
      <c r="G137" s="99"/>
      <c r="H137" s="53"/>
      <c r="I137" s="50"/>
      <c r="J137" s="4">
        <f>SUM(J135:J136)</f>
        <v>5950.38</v>
      </c>
    </row>
    <row r="138" spans="1:11" x14ac:dyDescent="0.25">
      <c r="A138" s="49"/>
      <c r="B138" s="50"/>
      <c r="C138" s="101"/>
      <c r="D138" s="101"/>
      <c r="E138" s="101"/>
      <c r="F138" s="101"/>
      <c r="G138" s="101"/>
      <c r="H138" s="53"/>
      <c r="I138" s="50"/>
      <c r="J138" s="4"/>
    </row>
    <row r="139" spans="1:11" ht="30" customHeight="1" x14ac:dyDescent="0.25">
      <c r="A139" s="100" t="s">
        <v>21</v>
      </c>
      <c r="B139" s="100"/>
      <c r="C139" s="116" t="s">
        <v>22</v>
      </c>
      <c r="D139" s="117"/>
      <c r="E139" s="117"/>
      <c r="F139" s="117"/>
      <c r="G139" s="118"/>
      <c r="H139" s="53" t="s">
        <v>19</v>
      </c>
      <c r="I139" s="50">
        <v>1</v>
      </c>
      <c r="J139" s="3">
        <v>3086.01</v>
      </c>
    </row>
    <row r="140" spans="1:11" ht="28.5" customHeight="1" x14ac:dyDescent="0.25">
      <c r="A140" s="49"/>
      <c r="B140" s="50"/>
      <c r="C140" s="116" t="s">
        <v>23</v>
      </c>
      <c r="D140" s="117"/>
      <c r="E140" s="117"/>
      <c r="F140" s="117"/>
      <c r="G140" s="118"/>
      <c r="H140" s="53" t="s">
        <v>19</v>
      </c>
      <c r="I140" s="50">
        <v>1</v>
      </c>
      <c r="J140" s="3">
        <v>344.87</v>
      </c>
    </row>
    <row r="141" spans="1:11" ht="36" customHeight="1" x14ac:dyDescent="0.25">
      <c r="A141" s="101"/>
      <c r="B141" s="101"/>
      <c r="C141" s="116" t="s">
        <v>24</v>
      </c>
      <c r="D141" s="117"/>
      <c r="E141" s="117"/>
      <c r="F141" s="117"/>
      <c r="G141" s="118"/>
      <c r="H141" s="53" t="s">
        <v>19</v>
      </c>
      <c r="I141" s="50">
        <v>1</v>
      </c>
      <c r="J141" s="3">
        <v>4794.0600000000004</v>
      </c>
    </row>
    <row r="142" spans="1:11" x14ac:dyDescent="0.25">
      <c r="A142" s="92" t="s">
        <v>25</v>
      </c>
      <c r="B142" s="93"/>
      <c r="C142" s="101"/>
      <c r="D142" s="101"/>
      <c r="E142" s="101"/>
      <c r="F142" s="101"/>
      <c r="G142" s="101"/>
      <c r="H142" s="53"/>
      <c r="I142" s="50"/>
      <c r="J142" s="4">
        <f>SUM(J139:J141)</f>
        <v>8224.94</v>
      </c>
    </row>
    <row r="143" spans="1:11" x14ac:dyDescent="0.25">
      <c r="A143" s="112"/>
      <c r="B143" s="113"/>
      <c r="C143" s="116"/>
      <c r="D143" s="117"/>
      <c r="E143" s="117"/>
      <c r="F143" s="117"/>
      <c r="G143" s="118"/>
      <c r="H143" s="53"/>
      <c r="I143" s="50"/>
      <c r="J143" s="4"/>
    </row>
    <row r="144" spans="1:11" x14ac:dyDescent="0.25">
      <c r="A144" s="115"/>
      <c r="B144" s="115"/>
      <c r="C144" s="109"/>
      <c r="D144" s="111"/>
      <c r="E144" s="111"/>
      <c r="F144" s="111"/>
      <c r="G144" s="110"/>
      <c r="H144" s="55"/>
      <c r="I144" s="55"/>
      <c r="J144" s="44"/>
    </row>
    <row r="145" spans="1:10" x14ac:dyDescent="0.25">
      <c r="A145" s="114" t="s">
        <v>7</v>
      </c>
      <c r="B145" s="114"/>
      <c r="C145" s="115"/>
      <c r="D145" s="115"/>
      <c r="E145" s="115"/>
      <c r="F145" s="115"/>
      <c r="G145" s="115"/>
      <c r="H145" s="54"/>
      <c r="I145" s="54"/>
      <c r="J145" s="48">
        <f>J137+J142</f>
        <v>14175.32</v>
      </c>
    </row>
  </sheetData>
  <mergeCells count="180">
    <mergeCell ref="A95:B95"/>
    <mergeCell ref="C95:G95"/>
    <mergeCell ref="C96:G96"/>
    <mergeCell ref="C97:G97"/>
    <mergeCell ref="A98:B98"/>
    <mergeCell ref="C98:G98"/>
    <mergeCell ref="A99:B99"/>
    <mergeCell ref="C99:G99"/>
    <mergeCell ref="A100:B100"/>
    <mergeCell ref="A91:B91"/>
    <mergeCell ref="C91:G91"/>
    <mergeCell ref="A92:B92"/>
    <mergeCell ref="A83:B83"/>
    <mergeCell ref="C83:G83"/>
    <mergeCell ref="A84:B84"/>
    <mergeCell ref="A87:B87"/>
    <mergeCell ref="C87:G87"/>
    <mergeCell ref="C88:G88"/>
    <mergeCell ref="C89:G89"/>
    <mergeCell ref="A90:B90"/>
    <mergeCell ref="C90:G90"/>
    <mergeCell ref="C74:G74"/>
    <mergeCell ref="A75:B75"/>
    <mergeCell ref="C75:G75"/>
    <mergeCell ref="A76:B76"/>
    <mergeCell ref="A79:B79"/>
    <mergeCell ref="C79:G79"/>
    <mergeCell ref="C80:G80"/>
    <mergeCell ref="C81:G81"/>
    <mergeCell ref="A82:B82"/>
    <mergeCell ref="C82:G82"/>
    <mergeCell ref="A145:B145"/>
    <mergeCell ref="C145:G145"/>
    <mergeCell ref="A144:B144"/>
    <mergeCell ref="C144:G144"/>
    <mergeCell ref="A143:B143"/>
    <mergeCell ref="C143:G143"/>
    <mergeCell ref="C141:G141"/>
    <mergeCell ref="A142:B142"/>
    <mergeCell ref="C134:G134"/>
    <mergeCell ref="A135:B135"/>
    <mergeCell ref="C135:G135"/>
    <mergeCell ref="C136:G136"/>
    <mergeCell ref="A137:B137"/>
    <mergeCell ref="C137:G137"/>
    <mergeCell ref="C138:G138"/>
    <mergeCell ref="A139:B139"/>
    <mergeCell ref="C139:G139"/>
    <mergeCell ref="C140:G140"/>
    <mergeCell ref="A141:B141"/>
    <mergeCell ref="C142:G142"/>
    <mergeCell ref="C119:G119"/>
    <mergeCell ref="A115:B115"/>
    <mergeCell ref="C116:G116"/>
    <mergeCell ref="C117:G117"/>
    <mergeCell ref="A117:B117"/>
    <mergeCell ref="C115:G115"/>
    <mergeCell ref="C125:G125"/>
    <mergeCell ref="A131:J131"/>
    <mergeCell ref="A133:B133"/>
    <mergeCell ref="C133:G133"/>
    <mergeCell ref="A111:J111"/>
    <mergeCell ref="A113:B113"/>
    <mergeCell ref="C113:G113"/>
    <mergeCell ref="A125:B125"/>
    <mergeCell ref="A123:B123"/>
    <mergeCell ref="C124:G124"/>
    <mergeCell ref="C123:G123"/>
    <mergeCell ref="C126:G126"/>
    <mergeCell ref="A127:B127"/>
    <mergeCell ref="C127:G127"/>
    <mergeCell ref="C114:G114"/>
    <mergeCell ref="C120:G120"/>
    <mergeCell ref="C122:G122"/>
    <mergeCell ref="C8:G8"/>
    <mergeCell ref="C28:G28"/>
    <mergeCell ref="A43:B43"/>
    <mergeCell ref="C44:G44"/>
    <mergeCell ref="C41:G41"/>
    <mergeCell ref="C37:G37"/>
    <mergeCell ref="C38:G38"/>
    <mergeCell ref="C40:G40"/>
    <mergeCell ref="C17:G17"/>
    <mergeCell ref="A18:B18"/>
    <mergeCell ref="C18:G18"/>
    <mergeCell ref="A12:B12"/>
    <mergeCell ref="C12:G12"/>
    <mergeCell ref="C15:G15"/>
    <mergeCell ref="C20:G20"/>
    <mergeCell ref="C21:G21"/>
    <mergeCell ref="C23:G23"/>
    <mergeCell ref="A27:B27"/>
    <mergeCell ref="C22:G22"/>
    <mergeCell ref="C36:G36"/>
    <mergeCell ref="A21:B21"/>
    <mergeCell ref="A24:B24"/>
    <mergeCell ref="A36:B36"/>
    <mergeCell ref="C42:G42"/>
    <mergeCell ref="A1:K2"/>
    <mergeCell ref="A4:B4"/>
    <mergeCell ref="C4:G4"/>
    <mergeCell ref="A3:J3"/>
    <mergeCell ref="A5:B5"/>
    <mergeCell ref="C5:G5"/>
    <mergeCell ref="A104:B104"/>
    <mergeCell ref="C7:G7"/>
    <mergeCell ref="A6:B6"/>
    <mergeCell ref="C6:G6"/>
    <mergeCell ref="A11:B11"/>
    <mergeCell ref="C11:G11"/>
    <mergeCell ref="A9:B9"/>
    <mergeCell ref="C9:G9"/>
    <mergeCell ref="C10:G10"/>
    <mergeCell ref="A13:B13"/>
    <mergeCell ref="C13:G13"/>
    <mergeCell ref="C14:G14"/>
    <mergeCell ref="A16:B16"/>
    <mergeCell ref="C16:G16"/>
    <mergeCell ref="C27:G27"/>
    <mergeCell ref="A20:B20"/>
    <mergeCell ref="A46:B46"/>
    <mergeCell ref="C46:G46"/>
    <mergeCell ref="C24:G24"/>
    <mergeCell ref="C26:G26"/>
    <mergeCell ref="C25:G25"/>
    <mergeCell ref="A41:B41"/>
    <mergeCell ref="A50:B50"/>
    <mergeCell ref="C50:G50"/>
    <mergeCell ref="C51:G51"/>
    <mergeCell ref="A52:B52"/>
    <mergeCell ref="A49:B49"/>
    <mergeCell ref="C49:G49"/>
    <mergeCell ref="A29:B29"/>
    <mergeCell ref="A32:B32"/>
    <mergeCell ref="C32:G32"/>
    <mergeCell ref="A34:B34"/>
    <mergeCell ref="A37:B37"/>
    <mergeCell ref="A40:B40"/>
    <mergeCell ref="C35:G35"/>
    <mergeCell ref="A28:B28"/>
    <mergeCell ref="A33:B33"/>
    <mergeCell ref="C30:G30"/>
    <mergeCell ref="C39:G39"/>
    <mergeCell ref="C48:G48"/>
    <mergeCell ref="C29:G29"/>
    <mergeCell ref="C31:G31"/>
    <mergeCell ref="C34:G34"/>
    <mergeCell ref="C47:G47"/>
    <mergeCell ref="C55:G55"/>
    <mergeCell ref="C56:G56"/>
    <mergeCell ref="C57:G57"/>
    <mergeCell ref="A58:B58"/>
    <mergeCell ref="C58:G58"/>
    <mergeCell ref="C54:G54"/>
    <mergeCell ref="A53:B53"/>
    <mergeCell ref="C53:G53"/>
    <mergeCell ref="A59:B59"/>
    <mergeCell ref="C59:G59"/>
    <mergeCell ref="C121:G121"/>
    <mergeCell ref="A60:B60"/>
    <mergeCell ref="A55:B55"/>
    <mergeCell ref="A61:B61"/>
    <mergeCell ref="C61:G61"/>
    <mergeCell ref="A67:B67"/>
    <mergeCell ref="C66:G66"/>
    <mergeCell ref="A63:B63"/>
    <mergeCell ref="C63:G63"/>
    <mergeCell ref="C64:G64"/>
    <mergeCell ref="C65:G65"/>
    <mergeCell ref="A66:B66"/>
    <mergeCell ref="C67:G67"/>
    <mergeCell ref="A68:B68"/>
    <mergeCell ref="A119:B119"/>
    <mergeCell ref="A121:B121"/>
    <mergeCell ref="C118:G118"/>
    <mergeCell ref="A71:B71"/>
    <mergeCell ref="C71:G71"/>
    <mergeCell ref="C72:G72"/>
    <mergeCell ref="C73:G73"/>
    <mergeCell ref="A74:B7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2024-01-23T08:31:12Z</dcterms:modified>
</cp:coreProperties>
</file>