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60" i="1" l="1"/>
  <c r="J63" i="1" s="1"/>
  <c r="J91" i="1" l="1"/>
  <c r="J49" i="1"/>
  <c r="J48" i="1"/>
  <c r="J47" i="1"/>
  <c r="J46" i="1"/>
  <c r="J51" i="1" l="1"/>
  <c r="J42" i="1"/>
  <c r="J41" i="1"/>
  <c r="J40" i="1"/>
  <c r="J39" i="1"/>
  <c r="J44" i="1" l="1"/>
  <c r="J87" i="1"/>
  <c r="J33" i="1"/>
  <c r="J32" i="1"/>
  <c r="J31" i="1"/>
  <c r="J30" i="1"/>
  <c r="J36" i="1" l="1"/>
  <c r="J83" i="1"/>
  <c r="J25" i="1" l="1"/>
  <c r="J24" i="1"/>
  <c r="J23" i="1"/>
  <c r="J22" i="1"/>
  <c r="J28" i="1" l="1"/>
  <c r="J9" i="1"/>
  <c r="J78" i="1" l="1"/>
  <c r="J93" i="1" s="1"/>
  <c r="J10" i="1" l="1"/>
  <c r="J8" i="1"/>
  <c r="J7" i="1"/>
  <c r="J19" i="1" l="1"/>
  <c r="J53" i="1" s="1"/>
</calcChain>
</file>

<file path=xl/sharedStrings.xml><?xml version="1.0" encoding="utf-8"?>
<sst xmlns="http://schemas.openxmlformats.org/spreadsheetml/2006/main" count="115" uniqueCount="59">
  <si>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</si>
  <si>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</si>
  <si>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</si>
  <si>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</si>
  <si>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</si>
  <si>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</si>
  <si>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</si>
  <si>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Аварийное обслуживание электрических сетей</t>
  </si>
  <si>
    <t>Аварийное обслуживание сантехнического оборудования</t>
  </si>
  <si>
    <t>лиц</t>
  </si>
  <si>
    <t>шт</t>
  </si>
  <si>
    <t>Выполненные работы  по статье   Ремонт   жилья  по ул.Морозова 21</t>
  </si>
  <si>
    <t>Выполненные работы  по статье   содержание газовых сетей   по ул.Морозова 21</t>
  </si>
  <si>
    <t>Выполненные работы  по статье   содержание жилья  по ул.Морозова 21</t>
  </si>
  <si>
    <t>август  2023г.</t>
  </si>
  <si>
    <t>Конвертование счетов -квитанций  за август 2023г</t>
  </si>
  <si>
    <t xml:space="preserve"> услуги Таганрог.ф-л ИВЦ ЖКХ    за август 2023г</t>
  </si>
  <si>
    <t>Установка таблички с логотипом компании</t>
  </si>
  <si>
    <t>Установка замков на подвалы</t>
  </si>
  <si>
    <t>Ремонт качели на придомовой территории дома</t>
  </si>
  <si>
    <t>вент</t>
  </si>
  <si>
    <t>Периодическая проверка вентканалов (ИП наливайко А.В. акт №27 от 07.08.2023г)</t>
  </si>
  <si>
    <t>август 2023г</t>
  </si>
  <si>
    <t xml:space="preserve"> Смена трубопровода ЦО подвал и смена врезок, устранение течи по кв 58,59,71,18,76,79 ( смена труб ф до 25мм-6,1мп, смена кранов ф до 20мм-16шт,установка кранов американок ф до 20мм-6шт)</t>
  </si>
  <si>
    <t>ИТОГО</t>
  </si>
  <si>
    <t>Смена труб ЦО по кв 5 ф до 25мм</t>
  </si>
  <si>
    <t>мп</t>
  </si>
  <si>
    <t>Смена полотенцесушителя по кв 26</t>
  </si>
  <si>
    <t>Опрессовка внутридомовой системы ЦО-3547 мп  и ввода-160мп</t>
  </si>
  <si>
    <t>Промывка внутридомовой системы ЦО</t>
  </si>
  <si>
    <t>дом</t>
  </si>
  <si>
    <t>Смена затворов ф до 80мм на элеваторе-4шт,установка кранов шаровых ф до 80мм-2шт, установка кранов ф до 15мм с приваркой резьб -2шт</t>
  </si>
  <si>
    <t>Замена датчика движения 6 подъезд</t>
  </si>
  <si>
    <t xml:space="preserve">Обслуживание УУЭ </t>
  </si>
  <si>
    <t>сентябрь 2023г.</t>
  </si>
  <si>
    <t>Конвертование счетов -квитанций  за сентябрь2023г</t>
  </si>
  <si>
    <t xml:space="preserve"> услуги Таганрог.ф-л ИВЦ ЖКХ    за сентябрь 2023г</t>
  </si>
  <si>
    <t>усл</t>
  </si>
  <si>
    <t>Покос травы и протравка (ИП Багаева В.В. Счет от 02.09.2023г)</t>
  </si>
  <si>
    <t>сентябрь  2023г</t>
  </si>
  <si>
    <t>ремон освещения ( замена  прожектора подъезд №4 на улице -1шт , подъезд №1 замена светодиодного светильника на улице  -1шт)</t>
  </si>
  <si>
    <t>Ремонт мягкой кровли подъезд №5,6,1,2( герметизация мастикой швов-36мп,устройство мастичного покрытия в 2 слоя-9,2м2,огрунтовка кровли-35,6м2,устройство примыканий-5мп,устройство кровли в 1 слой-14м2,закрепление парапетов б/у-12м2</t>
  </si>
  <si>
    <t>октябрь 2023г.</t>
  </si>
  <si>
    <t>Конвертование счетов -квитанций  за октябрь 2023г</t>
  </si>
  <si>
    <t xml:space="preserve"> услуги Таганрог.ф-л ИВЦ ЖКХ    за октябрь 2023г</t>
  </si>
  <si>
    <t xml:space="preserve">Демонтаж заглушек ф до 100мм-4шт, установка дросельной шайбы, промывка системы ЦО и пуск теплоносителя </t>
  </si>
  <si>
    <t>октябрь  2023г</t>
  </si>
  <si>
    <t>Смена трубопровода ЦО ф до 25мм -12,4мп с установкой кранов американки -10шт по кв9,12,15</t>
  </si>
  <si>
    <t>ноябрь 2023г.</t>
  </si>
  <si>
    <t>Конвертование счетов -квитанций  за ноябрь 2023г</t>
  </si>
  <si>
    <t xml:space="preserve"> услуги Таганрог.ф-л ИВЦ ЖКХ    за ноябрь 2023г</t>
  </si>
  <si>
    <t>декабрь 2023г.</t>
  </si>
  <si>
    <t>Конвертование счетов -квитанций  за декабрь 2023г</t>
  </si>
  <si>
    <t xml:space="preserve"> услуги Таганрог.ф-л ИВЦ ЖКХ    за декабрь 2023г</t>
  </si>
  <si>
    <t>декабрь  2023г</t>
  </si>
  <si>
    <t>Латочный ремонт мягкой кровли кв 39-40( огрунтовка кровли -30м2)</t>
  </si>
  <si>
    <t>акт №853 от 30.11.2023г(ВДГО техническое диагностирование ООО "Эгида")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</si>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</sst>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6" xfId="0" applyFont="1" applyBorder="1"/>
    <xf numFmtId="4" fontId="5" fillId="0" borderId="6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topLeftCell="A37" workbookViewId="0">
      <selection activeCell="J41" sqref="J41"/>
    </sheetView>
  </sheetViews>
  <sheetFormatPr defaultColWidth="8.28515625" defaultRowHeight="15" x14ac:dyDescent="0.25"/>
  <cols>
    <col min="1" max="1" width="8.5703125" customWidth="1"/>
    <col min="2" max="2" width="7.425781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98" t="s">
        <v>13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63" customHeight="1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5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1"/>
    </row>
    <row r="4" spans="1:11" ht="15" customHeight="1" x14ac:dyDescent="0.25">
      <c r="A4" s="100" t="s">
        <v>0</v>
      </c>
      <c r="B4" s="100"/>
      <c r="C4" s="100" t="s">
        <v>6</v>
      </c>
      <c r="D4" s="100"/>
      <c r="E4" s="100"/>
      <c r="F4" s="100"/>
      <c r="G4" s="100"/>
      <c r="H4" s="6" t="s">
        <v>1</v>
      </c>
      <c r="I4" s="6" t="s">
        <v>2</v>
      </c>
      <c r="J4" s="6" t="s">
        <v>3</v>
      </c>
      <c r="K4" s="1"/>
    </row>
    <row r="5" spans="1:11" ht="15" customHeight="1" x14ac:dyDescent="0.25">
      <c r="A5" s="86"/>
      <c r="B5" s="87"/>
      <c r="C5" s="86"/>
      <c r="D5" s="88"/>
      <c r="E5" s="88"/>
      <c r="F5" s="88"/>
      <c r="G5" s="87"/>
      <c r="H5" s="6"/>
      <c r="I5" s="6"/>
      <c r="J5" s="6"/>
      <c r="K5" s="1"/>
    </row>
    <row r="6" spans="1:11" x14ac:dyDescent="0.25">
      <c r="A6" s="11"/>
      <c r="B6" s="12"/>
      <c r="C6" s="11"/>
      <c r="D6" s="14"/>
      <c r="E6" s="14"/>
      <c r="F6" s="14"/>
      <c r="G6" s="12"/>
      <c r="H6" s="13"/>
      <c r="I6" s="12"/>
      <c r="J6" s="4"/>
      <c r="K6" s="5"/>
    </row>
    <row r="7" spans="1:11" x14ac:dyDescent="0.25">
      <c r="A7" s="91" t="s">
        <v>14</v>
      </c>
      <c r="B7" s="91"/>
      <c r="C7" s="92" t="s">
        <v>7</v>
      </c>
      <c r="D7" s="93"/>
      <c r="E7" s="93"/>
      <c r="F7" s="93"/>
      <c r="G7" s="94"/>
      <c r="H7" s="13" t="s">
        <v>4</v>
      </c>
      <c r="I7" s="2">
        <v>4163.8999999999996</v>
      </c>
      <c r="J7" s="3">
        <f>I7*1</f>
        <v>4163.8999999999996</v>
      </c>
      <c r="K7" s="5"/>
    </row>
    <row r="8" spans="1:11" x14ac:dyDescent="0.25">
      <c r="A8" s="11"/>
      <c r="B8" s="12"/>
      <c r="C8" s="92" t="s">
        <v>8</v>
      </c>
      <c r="D8" s="93"/>
      <c r="E8" s="93"/>
      <c r="F8" s="93"/>
      <c r="G8" s="94"/>
      <c r="H8" s="13" t="s">
        <v>4</v>
      </c>
      <c r="I8" s="2">
        <v>4163.8999999999996</v>
      </c>
      <c r="J8" s="3">
        <f>I8*1.5</f>
        <v>6245.8499999999995</v>
      </c>
      <c r="K8" s="5"/>
    </row>
    <row r="9" spans="1:11" x14ac:dyDescent="0.25">
      <c r="A9" s="40"/>
      <c r="B9" s="41"/>
      <c r="C9" s="92" t="s">
        <v>33</v>
      </c>
      <c r="D9" s="93"/>
      <c r="E9" s="93"/>
      <c r="F9" s="93"/>
      <c r="G9" s="94"/>
      <c r="H9" s="20" t="s">
        <v>4</v>
      </c>
      <c r="I9" s="10">
        <v>4163.8999999999996</v>
      </c>
      <c r="J9" s="3">
        <f>I9*0.13</f>
        <v>541.30700000000002</v>
      </c>
      <c r="K9" s="5"/>
    </row>
    <row r="10" spans="1:11" x14ac:dyDescent="0.25">
      <c r="A10" s="11"/>
      <c r="B10" s="12"/>
      <c r="C10" s="92" t="s">
        <v>15</v>
      </c>
      <c r="D10" s="93"/>
      <c r="E10" s="93"/>
      <c r="F10" s="93"/>
      <c r="G10" s="94"/>
      <c r="H10" s="13" t="s">
        <v>9</v>
      </c>
      <c r="I10" s="10">
        <v>80</v>
      </c>
      <c r="J10" s="3">
        <f>I10*0.62</f>
        <v>49.6</v>
      </c>
      <c r="K10" s="5"/>
    </row>
    <row r="11" spans="1:11" x14ac:dyDescent="0.25">
      <c r="A11" s="89"/>
      <c r="B11" s="90"/>
      <c r="C11" s="92" t="s">
        <v>16</v>
      </c>
      <c r="D11" s="93"/>
      <c r="E11" s="93"/>
      <c r="F11" s="93"/>
      <c r="G11" s="94"/>
      <c r="H11" s="13"/>
      <c r="I11" s="12"/>
      <c r="J11" s="3">
        <v>2857.42</v>
      </c>
      <c r="K11" s="5"/>
    </row>
    <row r="12" spans="1:11" x14ac:dyDescent="0.25">
      <c r="A12" s="18"/>
      <c r="B12" s="19"/>
      <c r="C12" s="92" t="s">
        <v>17</v>
      </c>
      <c r="D12" s="93"/>
      <c r="E12" s="93"/>
      <c r="F12" s="93"/>
      <c r="G12" s="94"/>
      <c r="H12" s="20" t="s">
        <v>10</v>
      </c>
      <c r="I12" s="19">
        <v>3</v>
      </c>
      <c r="J12" s="3">
        <v>2340</v>
      </c>
      <c r="K12" s="5"/>
    </row>
    <row r="13" spans="1:11" x14ac:dyDescent="0.25">
      <c r="A13" s="32"/>
      <c r="B13" s="33"/>
      <c r="C13" s="92" t="s">
        <v>18</v>
      </c>
      <c r="D13" s="93"/>
      <c r="E13" s="93"/>
      <c r="F13" s="93"/>
      <c r="G13" s="94"/>
      <c r="H13" s="20" t="s">
        <v>10</v>
      </c>
      <c r="I13" s="33">
        <v>3</v>
      </c>
      <c r="J13" s="3">
        <v>666</v>
      </c>
      <c r="K13" s="5"/>
    </row>
    <row r="14" spans="1:11" ht="25.5" customHeight="1" x14ac:dyDescent="0.25">
      <c r="A14" s="7"/>
      <c r="B14" s="8"/>
      <c r="C14" s="95" t="s">
        <v>19</v>
      </c>
      <c r="D14" s="96"/>
      <c r="E14" s="96"/>
      <c r="F14" s="96"/>
      <c r="G14" s="97"/>
      <c r="H14" s="9" t="s">
        <v>10</v>
      </c>
      <c r="I14" s="8">
        <v>1</v>
      </c>
      <c r="J14" s="3">
        <v>7010</v>
      </c>
      <c r="K14" s="5"/>
    </row>
    <row r="15" spans="1:11" ht="25.5" customHeight="1" x14ac:dyDescent="0.25">
      <c r="A15" s="34"/>
      <c r="B15" s="35"/>
      <c r="C15" s="115" t="s">
        <v>21</v>
      </c>
      <c r="D15" s="116"/>
      <c r="E15" s="116"/>
      <c r="F15" s="116"/>
      <c r="G15" s="117"/>
      <c r="H15" s="20" t="s">
        <v>20</v>
      </c>
      <c r="I15" s="35">
        <v>116</v>
      </c>
      <c r="J15" s="3">
        <v>8770</v>
      </c>
      <c r="K15" s="5"/>
    </row>
    <row r="16" spans="1:11" ht="25.5" customHeight="1" x14ac:dyDescent="0.25">
      <c r="A16" s="36"/>
      <c r="B16" s="37"/>
      <c r="C16" s="115" t="s">
        <v>28</v>
      </c>
      <c r="D16" s="116"/>
      <c r="E16" s="116"/>
      <c r="F16" s="116"/>
      <c r="G16" s="117"/>
      <c r="H16" s="20"/>
      <c r="I16" s="37"/>
      <c r="J16" s="3">
        <v>65845</v>
      </c>
      <c r="K16" s="5"/>
    </row>
    <row r="17" spans="1:11" ht="18.75" customHeight="1" x14ac:dyDescent="0.25">
      <c r="A17" s="36"/>
      <c r="B17" s="37"/>
      <c r="C17" s="95" t="s">
        <v>29</v>
      </c>
      <c r="D17" s="96"/>
      <c r="E17" s="96"/>
      <c r="F17" s="96"/>
      <c r="G17" s="97"/>
      <c r="H17" s="20" t="s">
        <v>30</v>
      </c>
      <c r="I17" s="37">
        <v>1</v>
      </c>
      <c r="J17" s="3">
        <v>11867</v>
      </c>
      <c r="K17" s="5"/>
    </row>
    <row r="18" spans="1:11" ht="16.5" customHeight="1" x14ac:dyDescent="0.25">
      <c r="A18" s="36"/>
      <c r="B18" s="37"/>
      <c r="C18" s="115"/>
      <c r="D18" s="116"/>
      <c r="E18" s="116"/>
      <c r="F18" s="116"/>
      <c r="G18" s="117"/>
      <c r="H18" s="20"/>
      <c r="I18" s="37"/>
      <c r="J18" s="3"/>
      <c r="K18" s="5"/>
    </row>
    <row r="19" spans="1:11" ht="13.5" customHeight="1" x14ac:dyDescent="0.25">
      <c r="A19" s="89" t="s">
        <v>5</v>
      </c>
      <c r="B19" s="90"/>
      <c r="C19" s="15"/>
      <c r="D19" s="16"/>
      <c r="E19" s="16"/>
      <c r="F19" s="16"/>
      <c r="G19" s="17"/>
      <c r="H19" s="13"/>
      <c r="I19" s="12"/>
      <c r="J19" s="4">
        <f>SUM(J7:J17)</f>
        <v>110356.077</v>
      </c>
      <c r="K19" s="5"/>
    </row>
    <row r="20" spans="1:11" ht="13.5" customHeight="1" x14ac:dyDescent="0.25">
      <c r="A20" s="24"/>
      <c r="B20" s="25"/>
      <c r="C20" s="21"/>
      <c r="D20" s="22"/>
      <c r="E20" s="22"/>
      <c r="F20" s="22"/>
      <c r="G20" s="23"/>
      <c r="H20" s="20"/>
      <c r="I20" s="25"/>
      <c r="J20" s="4"/>
      <c r="K20" s="5"/>
    </row>
    <row r="21" spans="1:11" ht="13.5" customHeight="1" x14ac:dyDescent="0.25">
      <c r="A21" s="24"/>
      <c r="B21" s="25"/>
      <c r="C21" s="21"/>
      <c r="D21" s="22"/>
      <c r="E21" s="22"/>
      <c r="F21" s="22"/>
      <c r="G21" s="23"/>
      <c r="H21" s="20"/>
      <c r="I21" s="25"/>
      <c r="J21" s="4"/>
      <c r="K21" s="5"/>
    </row>
    <row r="22" spans="1:11" ht="13.5" customHeight="1" x14ac:dyDescent="0.25">
      <c r="A22" s="91" t="s">
        <v>34</v>
      </c>
      <c r="B22" s="91"/>
      <c r="C22" s="92" t="s">
        <v>7</v>
      </c>
      <c r="D22" s="93"/>
      <c r="E22" s="93"/>
      <c r="F22" s="93"/>
      <c r="G22" s="94"/>
      <c r="H22" s="20" t="s">
        <v>4</v>
      </c>
      <c r="I22" s="2">
        <v>4163.8999999999996</v>
      </c>
      <c r="J22" s="3">
        <f>I22*1</f>
        <v>4163.8999999999996</v>
      </c>
      <c r="K22" s="5"/>
    </row>
    <row r="23" spans="1:11" ht="13.5" customHeight="1" x14ac:dyDescent="0.25">
      <c r="A23" s="42"/>
      <c r="B23" s="43"/>
      <c r="C23" s="92" t="s">
        <v>8</v>
      </c>
      <c r="D23" s="93"/>
      <c r="E23" s="93"/>
      <c r="F23" s="93"/>
      <c r="G23" s="94"/>
      <c r="H23" s="20" t="s">
        <v>4</v>
      </c>
      <c r="I23" s="2">
        <v>4163.8999999999996</v>
      </c>
      <c r="J23" s="3">
        <f>I23*1.5</f>
        <v>6245.8499999999995</v>
      </c>
      <c r="K23" s="5"/>
    </row>
    <row r="24" spans="1:11" ht="13.5" customHeight="1" x14ac:dyDescent="0.25">
      <c r="A24" s="42"/>
      <c r="B24" s="43"/>
      <c r="C24" s="92" t="s">
        <v>33</v>
      </c>
      <c r="D24" s="93"/>
      <c r="E24" s="93"/>
      <c r="F24" s="93"/>
      <c r="G24" s="94"/>
      <c r="H24" s="20" t="s">
        <v>4</v>
      </c>
      <c r="I24" s="10">
        <v>4163.8999999999996</v>
      </c>
      <c r="J24" s="3">
        <f>I24*0.13</f>
        <v>541.30700000000002</v>
      </c>
      <c r="K24" s="5"/>
    </row>
    <row r="25" spans="1:11" ht="13.5" customHeight="1" x14ac:dyDescent="0.25">
      <c r="A25" s="42"/>
      <c r="B25" s="43"/>
      <c r="C25" s="92" t="s">
        <v>35</v>
      </c>
      <c r="D25" s="93"/>
      <c r="E25" s="93"/>
      <c r="F25" s="93"/>
      <c r="G25" s="94"/>
      <c r="H25" s="20" t="s">
        <v>9</v>
      </c>
      <c r="I25" s="10">
        <v>80</v>
      </c>
      <c r="J25" s="3">
        <f>I25*0.62</f>
        <v>49.6</v>
      </c>
      <c r="K25" s="5"/>
    </row>
    <row r="26" spans="1:11" ht="13.5" customHeight="1" x14ac:dyDescent="0.25">
      <c r="A26" s="89"/>
      <c r="B26" s="90"/>
      <c r="C26" s="92" t="s">
        <v>36</v>
      </c>
      <c r="D26" s="93"/>
      <c r="E26" s="93"/>
      <c r="F26" s="93"/>
      <c r="G26" s="94"/>
      <c r="H26" s="20"/>
      <c r="I26" s="43"/>
      <c r="J26" s="3">
        <v>3850.32</v>
      </c>
      <c r="K26" s="5"/>
    </row>
    <row r="27" spans="1:11" ht="24.75" customHeight="1" x14ac:dyDescent="0.25">
      <c r="A27" s="42"/>
      <c r="B27" s="43"/>
      <c r="C27" s="95" t="s">
        <v>38</v>
      </c>
      <c r="D27" s="96"/>
      <c r="E27" s="96"/>
      <c r="F27" s="96"/>
      <c r="G27" s="97"/>
      <c r="H27" s="20" t="s">
        <v>37</v>
      </c>
      <c r="I27" s="43">
        <v>1</v>
      </c>
      <c r="J27" s="3">
        <v>4000</v>
      </c>
      <c r="K27" s="5"/>
    </row>
    <row r="28" spans="1:11" ht="13.5" customHeight="1" x14ac:dyDescent="0.25">
      <c r="A28" s="89" t="s">
        <v>5</v>
      </c>
      <c r="B28" s="90"/>
      <c r="C28" s="44"/>
      <c r="E28" s="45"/>
      <c r="F28" s="45"/>
      <c r="G28" s="46"/>
      <c r="H28" s="20"/>
      <c r="I28" s="43"/>
      <c r="J28" s="4">
        <f>SUM(J22:J27)</f>
        <v>18850.976999999999</v>
      </c>
      <c r="K28" s="5"/>
    </row>
    <row r="29" spans="1:11" ht="13.5" customHeight="1" x14ac:dyDescent="0.25">
      <c r="A29" s="89"/>
      <c r="B29" s="90"/>
      <c r="C29" s="92"/>
      <c r="D29" s="93"/>
      <c r="E29" s="93"/>
      <c r="F29" s="93"/>
      <c r="G29" s="94"/>
      <c r="H29" s="20"/>
      <c r="I29" s="30"/>
      <c r="J29" s="3"/>
      <c r="K29" s="5"/>
    </row>
    <row r="30" spans="1:11" ht="13.5" customHeight="1" x14ac:dyDescent="0.25">
      <c r="A30" s="91" t="s">
        <v>42</v>
      </c>
      <c r="B30" s="91"/>
      <c r="C30" s="92" t="s">
        <v>7</v>
      </c>
      <c r="D30" s="93"/>
      <c r="E30" s="93"/>
      <c r="F30" s="93"/>
      <c r="G30" s="94"/>
      <c r="H30" s="20" t="s">
        <v>4</v>
      </c>
      <c r="I30" s="2">
        <v>4163.8999999999996</v>
      </c>
      <c r="J30" s="3">
        <f>I30*1</f>
        <v>4163.8999999999996</v>
      </c>
      <c r="K30" s="5"/>
    </row>
    <row r="31" spans="1:11" ht="13.5" customHeight="1" x14ac:dyDescent="0.25">
      <c r="A31" s="55"/>
      <c r="B31" s="56"/>
      <c r="C31" s="92" t="s">
        <v>8</v>
      </c>
      <c r="D31" s="93"/>
      <c r="E31" s="93"/>
      <c r="F31" s="93"/>
      <c r="G31" s="94"/>
      <c r="H31" s="20" t="s">
        <v>4</v>
      </c>
      <c r="I31" s="2">
        <v>4163.8999999999996</v>
      </c>
      <c r="J31" s="3">
        <f>I31*1.5</f>
        <v>6245.8499999999995</v>
      </c>
      <c r="K31" s="5"/>
    </row>
    <row r="32" spans="1:11" ht="13.5" customHeight="1" x14ac:dyDescent="0.25">
      <c r="A32" s="55"/>
      <c r="B32" s="56"/>
      <c r="C32" s="92" t="s">
        <v>33</v>
      </c>
      <c r="D32" s="93"/>
      <c r="E32" s="93"/>
      <c r="F32" s="93"/>
      <c r="G32" s="94"/>
      <c r="H32" s="20" t="s">
        <v>4</v>
      </c>
      <c r="I32" s="10">
        <v>4163.8999999999996</v>
      </c>
      <c r="J32" s="3">
        <f>I32*0.13</f>
        <v>541.30700000000002</v>
      </c>
      <c r="K32" s="5"/>
    </row>
    <row r="33" spans="1:11" ht="13.5" customHeight="1" x14ac:dyDescent="0.25">
      <c r="A33" s="55"/>
      <c r="B33" s="56"/>
      <c r="C33" s="92" t="s">
        <v>43</v>
      </c>
      <c r="D33" s="93"/>
      <c r="E33" s="93"/>
      <c r="F33" s="93"/>
      <c r="G33" s="94"/>
      <c r="H33" s="20" t="s">
        <v>9</v>
      </c>
      <c r="I33" s="10">
        <v>80</v>
      </c>
      <c r="J33" s="3">
        <f>I33*0.62</f>
        <v>49.6</v>
      </c>
      <c r="K33" s="5"/>
    </row>
    <row r="34" spans="1:11" ht="13.5" customHeight="1" x14ac:dyDescent="0.25">
      <c r="A34" s="89"/>
      <c r="B34" s="90"/>
      <c r="C34" s="92" t="s">
        <v>44</v>
      </c>
      <c r="D34" s="93"/>
      <c r="E34" s="93"/>
      <c r="F34" s="93"/>
      <c r="G34" s="94"/>
      <c r="H34" s="20"/>
      <c r="I34" s="56"/>
      <c r="J34" s="3">
        <v>4066.89</v>
      </c>
      <c r="K34" s="5"/>
    </row>
    <row r="35" spans="1:11" ht="38.25" customHeight="1" x14ac:dyDescent="0.25">
      <c r="A35" s="55"/>
      <c r="B35" s="56"/>
      <c r="C35" s="95" t="s">
        <v>45</v>
      </c>
      <c r="D35" s="96"/>
      <c r="E35" s="96"/>
      <c r="F35" s="96"/>
      <c r="G35" s="97"/>
      <c r="H35" s="20" t="s">
        <v>30</v>
      </c>
      <c r="I35" s="56">
        <v>1</v>
      </c>
      <c r="J35" s="3">
        <v>8422</v>
      </c>
      <c r="K35" s="5"/>
    </row>
    <row r="36" spans="1:11" ht="13.5" customHeight="1" x14ac:dyDescent="0.25">
      <c r="A36" s="89" t="s">
        <v>5</v>
      </c>
      <c r="B36" s="90"/>
      <c r="C36" s="63"/>
      <c r="E36" s="64"/>
      <c r="F36" s="64"/>
      <c r="G36" s="65"/>
      <c r="H36" s="20"/>
      <c r="I36" s="56"/>
      <c r="J36" s="4">
        <f>SUM(J30:J35)</f>
        <v>23489.546999999999</v>
      </c>
      <c r="K36" s="5"/>
    </row>
    <row r="37" spans="1:11" ht="13.5" customHeight="1" x14ac:dyDescent="0.25">
      <c r="A37" s="57"/>
      <c r="B37" s="14"/>
      <c r="C37" s="110"/>
      <c r="D37" s="111"/>
      <c r="E37" s="111"/>
      <c r="F37" s="111"/>
      <c r="G37" s="112"/>
      <c r="H37" s="58"/>
      <c r="I37" s="58"/>
      <c r="J37" s="4"/>
      <c r="K37" s="5"/>
    </row>
    <row r="38" spans="1:11" ht="13.5" customHeight="1" x14ac:dyDescent="0.25">
      <c r="A38" s="57"/>
      <c r="B38" s="14"/>
      <c r="C38" s="66"/>
      <c r="D38" s="67"/>
      <c r="E38" s="67"/>
      <c r="F38" s="67"/>
      <c r="G38" s="68"/>
      <c r="H38" s="58"/>
      <c r="I38" s="58"/>
      <c r="J38" s="4"/>
      <c r="K38" s="5"/>
    </row>
    <row r="39" spans="1:11" ht="13.5" customHeight="1" x14ac:dyDescent="0.25">
      <c r="A39" s="91" t="s">
        <v>48</v>
      </c>
      <c r="B39" s="91"/>
      <c r="C39" s="92" t="s">
        <v>7</v>
      </c>
      <c r="D39" s="93"/>
      <c r="E39" s="93"/>
      <c r="F39" s="93"/>
      <c r="G39" s="94"/>
      <c r="H39" s="20" t="s">
        <v>4</v>
      </c>
      <c r="I39" s="2">
        <v>4163.8999999999996</v>
      </c>
      <c r="J39" s="3">
        <f>I39*1</f>
        <v>4163.8999999999996</v>
      </c>
      <c r="K39" s="5"/>
    </row>
    <row r="40" spans="1:11" ht="13.5" customHeight="1" x14ac:dyDescent="0.25">
      <c r="A40" s="57"/>
      <c r="B40" s="58"/>
      <c r="C40" s="92" t="s">
        <v>8</v>
      </c>
      <c r="D40" s="93"/>
      <c r="E40" s="93"/>
      <c r="F40" s="93"/>
      <c r="G40" s="94"/>
      <c r="H40" s="20" t="s">
        <v>4</v>
      </c>
      <c r="I40" s="2">
        <v>4163.8999999999996</v>
      </c>
      <c r="J40" s="3">
        <f>I40*1.5</f>
        <v>6245.8499999999995</v>
      </c>
      <c r="K40" s="5"/>
    </row>
    <row r="41" spans="1:11" ht="13.5" customHeight="1" x14ac:dyDescent="0.25">
      <c r="A41" s="57"/>
      <c r="B41" s="58"/>
      <c r="C41" s="92" t="s">
        <v>33</v>
      </c>
      <c r="D41" s="93"/>
      <c r="E41" s="93"/>
      <c r="F41" s="93"/>
      <c r="G41" s="94"/>
      <c r="H41" s="20" t="s">
        <v>4</v>
      </c>
      <c r="I41" s="10">
        <v>4163.8999999999996</v>
      </c>
      <c r="J41" s="3">
        <f>I41*0.13</f>
        <v>541.30700000000002</v>
      </c>
      <c r="K41" s="5"/>
    </row>
    <row r="42" spans="1:11" ht="13.5" customHeight="1" x14ac:dyDescent="0.25">
      <c r="A42" s="57"/>
      <c r="B42" s="58"/>
      <c r="C42" s="92" t="s">
        <v>49</v>
      </c>
      <c r="D42" s="93"/>
      <c r="E42" s="93"/>
      <c r="F42" s="93"/>
      <c r="G42" s="94"/>
      <c r="H42" s="20" t="s">
        <v>9</v>
      </c>
      <c r="I42" s="10">
        <v>80</v>
      </c>
      <c r="J42" s="3">
        <f>I42*0.62</f>
        <v>49.6</v>
      </c>
      <c r="K42" s="5"/>
    </row>
    <row r="43" spans="1:11" ht="13.5" customHeight="1" x14ac:dyDescent="0.25">
      <c r="A43" s="101"/>
      <c r="B43" s="102"/>
      <c r="C43" s="103" t="s">
        <v>50</v>
      </c>
      <c r="D43" s="104"/>
      <c r="E43" s="104"/>
      <c r="F43" s="104"/>
      <c r="G43" s="105"/>
      <c r="H43" s="70"/>
      <c r="I43" s="58"/>
      <c r="J43" s="3">
        <v>3632.04</v>
      </c>
      <c r="K43" s="5"/>
    </row>
    <row r="44" spans="1:11" x14ac:dyDescent="0.25">
      <c r="A44" s="109" t="s">
        <v>5</v>
      </c>
      <c r="B44" s="109"/>
      <c r="C44" s="106"/>
      <c r="D44" s="107"/>
      <c r="E44" s="107"/>
      <c r="F44" s="107"/>
      <c r="G44" s="108"/>
      <c r="H44" s="72"/>
      <c r="I44" s="69"/>
      <c r="J44" s="73">
        <f>SUM(J39:J43)</f>
        <v>14632.697</v>
      </c>
      <c r="K44" s="5"/>
    </row>
    <row r="45" spans="1:11" x14ac:dyDescent="0.25">
      <c r="A45" s="74"/>
      <c r="B45" s="75"/>
      <c r="C45" s="76"/>
      <c r="D45" s="77"/>
      <c r="E45" s="77"/>
      <c r="F45" s="77"/>
      <c r="G45" s="78"/>
      <c r="H45" s="71"/>
      <c r="I45" s="71"/>
      <c r="J45" s="79"/>
      <c r="K45" s="5"/>
    </row>
    <row r="46" spans="1:11" x14ac:dyDescent="0.25">
      <c r="A46" s="91" t="s">
        <v>51</v>
      </c>
      <c r="B46" s="91"/>
      <c r="C46" s="92" t="s">
        <v>7</v>
      </c>
      <c r="D46" s="93"/>
      <c r="E46" s="93"/>
      <c r="F46" s="93"/>
      <c r="G46" s="94"/>
      <c r="H46" s="20" t="s">
        <v>4</v>
      </c>
      <c r="I46" s="2">
        <v>4163.8999999999996</v>
      </c>
      <c r="J46" s="3">
        <f>I46*1</f>
        <v>4163.8999999999996</v>
      </c>
      <c r="K46" s="5"/>
    </row>
    <row r="47" spans="1:11" x14ac:dyDescent="0.25">
      <c r="A47" s="80"/>
      <c r="B47" s="81"/>
      <c r="C47" s="92" t="s">
        <v>8</v>
      </c>
      <c r="D47" s="93"/>
      <c r="E47" s="93"/>
      <c r="F47" s="93"/>
      <c r="G47" s="94"/>
      <c r="H47" s="20" t="s">
        <v>4</v>
      </c>
      <c r="I47" s="2">
        <v>4163.8999999999996</v>
      </c>
      <c r="J47" s="3">
        <f>I47*1.5</f>
        <v>6245.8499999999995</v>
      </c>
      <c r="K47" s="5"/>
    </row>
    <row r="48" spans="1:11" x14ac:dyDescent="0.25">
      <c r="A48" s="80"/>
      <c r="B48" s="81"/>
      <c r="C48" s="92" t="s">
        <v>33</v>
      </c>
      <c r="D48" s="93"/>
      <c r="E48" s="93"/>
      <c r="F48" s="93"/>
      <c r="G48" s="94"/>
      <c r="H48" s="20" t="s">
        <v>4</v>
      </c>
      <c r="I48" s="10">
        <v>4163.8999999999996</v>
      </c>
      <c r="J48" s="3">
        <f>I48*0.13</f>
        <v>541.30700000000002</v>
      </c>
      <c r="K48" s="5"/>
    </row>
    <row r="49" spans="1:11" x14ac:dyDescent="0.25">
      <c r="A49" s="80"/>
      <c r="B49" s="81"/>
      <c r="C49" s="92" t="s">
        <v>52</v>
      </c>
      <c r="D49" s="93"/>
      <c r="E49" s="93"/>
      <c r="F49" s="93"/>
      <c r="G49" s="94"/>
      <c r="H49" s="20" t="s">
        <v>9</v>
      </c>
      <c r="I49" s="10">
        <v>81</v>
      </c>
      <c r="J49" s="3">
        <f>I49*0.62</f>
        <v>50.22</v>
      </c>
      <c r="K49" s="5"/>
    </row>
    <row r="50" spans="1:11" x14ac:dyDescent="0.25">
      <c r="A50" s="101"/>
      <c r="B50" s="102"/>
      <c r="C50" s="103" t="s">
        <v>53</v>
      </c>
      <c r="D50" s="104"/>
      <c r="E50" s="104"/>
      <c r="F50" s="104"/>
      <c r="G50" s="105"/>
      <c r="H50" s="70"/>
      <c r="I50" s="81"/>
      <c r="J50" s="3">
        <v>4109.3599999999997</v>
      </c>
      <c r="K50" s="5"/>
    </row>
    <row r="51" spans="1:11" x14ac:dyDescent="0.25">
      <c r="A51" s="109" t="s">
        <v>5</v>
      </c>
      <c r="B51" s="109"/>
      <c r="C51" s="106"/>
      <c r="D51" s="107"/>
      <c r="E51" s="107"/>
      <c r="F51" s="107"/>
      <c r="G51" s="108"/>
      <c r="H51" s="83"/>
      <c r="I51" s="82"/>
      <c r="J51" s="73">
        <f>SUM(J46:J50)</f>
        <v>15110.636999999999</v>
      </c>
      <c r="K51" s="5"/>
    </row>
    <row r="52" spans="1:11" x14ac:dyDescent="0.25">
      <c r="A52" s="118"/>
      <c r="B52" s="119"/>
      <c r="C52" s="110"/>
      <c r="D52" s="111"/>
      <c r="E52" s="111"/>
      <c r="F52" s="111"/>
      <c r="G52" s="112"/>
      <c r="H52" s="71"/>
      <c r="I52" s="71"/>
      <c r="J52" s="79"/>
      <c r="K52" s="5"/>
    </row>
    <row r="53" spans="1:11" x14ac:dyDescent="0.25">
      <c r="A53" s="120" t="s">
        <v>58</v>
      </c>
      <c r="B53" s="121"/>
      <c r="C53" s="120"/>
      <c r="D53" s="122"/>
      <c r="E53" s="122"/>
      <c r="F53" s="122"/>
      <c r="G53" s="121"/>
      <c r="H53" s="84"/>
      <c r="I53" s="84"/>
      <c r="J53" s="85">
        <f>J19+J28+J36+J44+J51</f>
        <v>182439.935</v>
      </c>
    </row>
    <row r="54" spans="1:11" x14ac:dyDescent="0.25">
      <c r="A54" s="98" t="s">
        <v>12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</row>
    <row r="55" spans="1:11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2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1"/>
    </row>
    <row r="57" spans="1:11" x14ac:dyDescent="0.25">
      <c r="A57" s="100" t="s">
        <v>0</v>
      </c>
      <c r="B57" s="100"/>
      <c r="C57" s="100" t="s">
        <v>6</v>
      </c>
      <c r="D57" s="100"/>
      <c r="E57" s="100"/>
      <c r="F57" s="100"/>
      <c r="G57" s="100"/>
      <c r="H57" s="28" t="s">
        <v>1</v>
      </c>
      <c r="I57" s="28" t="s">
        <v>2</v>
      </c>
      <c r="J57" s="28" t="s">
        <v>3</v>
      </c>
      <c r="K57" s="1"/>
    </row>
    <row r="58" spans="1:11" x14ac:dyDescent="0.25">
      <c r="A58" s="86"/>
      <c r="B58" s="87"/>
      <c r="C58" s="86"/>
      <c r="D58" s="88"/>
      <c r="E58" s="88"/>
      <c r="F58" s="88"/>
      <c r="G58" s="87"/>
      <c r="H58" s="28"/>
      <c r="I58" s="28"/>
      <c r="J58" s="28"/>
      <c r="K58" s="1"/>
    </row>
    <row r="59" spans="1:11" ht="38.25" customHeight="1" x14ac:dyDescent="0.25">
      <c r="A59" s="91" t="s">
        <v>48</v>
      </c>
      <c r="B59" s="91"/>
      <c r="C59" s="95" t="s">
        <v>56</v>
      </c>
      <c r="D59" s="96"/>
      <c r="E59" s="96"/>
      <c r="F59" s="96"/>
      <c r="G59" s="97"/>
      <c r="H59" s="20" t="s">
        <v>37</v>
      </c>
      <c r="I59" s="2">
        <v>1</v>
      </c>
      <c r="J59" s="3">
        <v>17600</v>
      </c>
      <c r="K59" s="5"/>
    </row>
    <row r="60" spans="1:11" ht="26.25" customHeight="1" x14ac:dyDescent="0.25">
      <c r="A60" s="89" t="s">
        <v>57</v>
      </c>
      <c r="B60" s="90"/>
      <c r="C60" s="92"/>
      <c r="D60" s="93"/>
      <c r="E60" s="93"/>
      <c r="F60" s="93"/>
      <c r="G60" s="94"/>
      <c r="H60" s="20"/>
      <c r="I60" s="59"/>
      <c r="J60" s="4">
        <f>SUM(J59)</f>
        <v>17600</v>
      </c>
      <c r="K60" s="5"/>
    </row>
    <row r="61" spans="1:11" x14ac:dyDescent="0.25">
      <c r="A61" s="26"/>
      <c r="B61" s="27"/>
      <c r="C61" s="92"/>
      <c r="D61" s="93"/>
      <c r="E61" s="93"/>
      <c r="F61" s="93"/>
      <c r="G61" s="94"/>
      <c r="H61" s="20"/>
      <c r="I61" s="2"/>
      <c r="J61" s="3"/>
      <c r="K61" s="5"/>
    </row>
    <row r="62" spans="1:11" x14ac:dyDescent="0.25">
      <c r="A62" s="89"/>
      <c r="B62" s="90"/>
      <c r="C62" s="92"/>
      <c r="D62" s="93"/>
      <c r="E62" s="93"/>
      <c r="F62" s="93"/>
      <c r="G62" s="94"/>
      <c r="H62" s="20"/>
      <c r="I62" s="10"/>
      <c r="J62" s="4"/>
      <c r="K62" s="5"/>
    </row>
    <row r="63" spans="1:11" x14ac:dyDescent="0.25">
      <c r="A63" s="89" t="s">
        <v>24</v>
      </c>
      <c r="B63" s="90"/>
      <c r="C63" s="92"/>
      <c r="D63" s="93"/>
      <c r="E63" s="93"/>
      <c r="F63" s="93"/>
      <c r="G63" s="94"/>
      <c r="H63" s="20"/>
      <c r="I63" s="27"/>
      <c r="J63" s="4">
        <f>J60</f>
        <v>17600</v>
      </c>
      <c r="K63" s="5"/>
    </row>
    <row r="68" spans="1:11" x14ac:dyDescent="0.25">
      <c r="A68" s="98" t="s">
        <v>11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2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</row>
    <row r="70" spans="1:11" x14ac:dyDescent="0.25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1"/>
    </row>
    <row r="71" spans="1:11" x14ac:dyDescent="0.25">
      <c r="A71" s="100" t="s">
        <v>0</v>
      </c>
      <c r="B71" s="100"/>
      <c r="C71" s="100" t="s">
        <v>6</v>
      </c>
      <c r="D71" s="100"/>
      <c r="E71" s="100"/>
      <c r="F71" s="100"/>
      <c r="G71" s="100"/>
      <c r="H71" s="31" t="s">
        <v>1</v>
      </c>
      <c r="I71" s="31" t="s">
        <v>2</v>
      </c>
      <c r="J71" s="31" t="s">
        <v>3</v>
      </c>
      <c r="K71" s="1"/>
    </row>
    <row r="72" spans="1:11" x14ac:dyDescent="0.25">
      <c r="A72" s="86"/>
      <c r="B72" s="87"/>
      <c r="C72" s="86"/>
      <c r="D72" s="88"/>
      <c r="E72" s="88"/>
      <c r="F72" s="88"/>
      <c r="G72" s="87"/>
      <c r="H72" s="31"/>
      <c r="I72" s="31"/>
      <c r="J72" s="31"/>
      <c r="K72" s="1"/>
    </row>
    <row r="73" spans="1:11" ht="60.75" customHeight="1" x14ac:dyDescent="0.25">
      <c r="A73" s="113" t="s">
        <v>22</v>
      </c>
      <c r="B73" s="114"/>
      <c r="C73" s="115" t="s">
        <v>23</v>
      </c>
      <c r="D73" s="116"/>
      <c r="E73" s="116"/>
      <c r="F73" s="116"/>
      <c r="G73" s="117"/>
      <c r="H73" s="20"/>
      <c r="I73" s="37"/>
      <c r="J73" s="3">
        <v>36713</v>
      </c>
      <c r="K73" s="5"/>
    </row>
    <row r="74" spans="1:11" x14ac:dyDescent="0.25">
      <c r="A74" s="91"/>
      <c r="B74" s="91"/>
      <c r="C74" s="95" t="s">
        <v>25</v>
      </c>
      <c r="D74" s="96"/>
      <c r="E74" s="96"/>
      <c r="F74" s="96"/>
      <c r="G74" s="97"/>
      <c r="H74" s="20" t="s">
        <v>26</v>
      </c>
      <c r="I74" s="2">
        <v>2</v>
      </c>
      <c r="J74" s="3">
        <v>3148</v>
      </c>
      <c r="K74" s="5"/>
    </row>
    <row r="75" spans="1:11" x14ac:dyDescent="0.25">
      <c r="A75" s="36"/>
      <c r="B75" s="37"/>
      <c r="C75" s="92" t="s">
        <v>27</v>
      </c>
      <c r="D75" s="93"/>
      <c r="E75" s="93"/>
      <c r="F75" s="93"/>
      <c r="G75" s="94"/>
      <c r="H75" s="20" t="s">
        <v>10</v>
      </c>
      <c r="I75" s="2">
        <v>1</v>
      </c>
      <c r="J75" s="3">
        <v>2130</v>
      </c>
      <c r="K75" s="5"/>
    </row>
    <row r="76" spans="1:11" ht="47.25" customHeight="1" x14ac:dyDescent="0.25">
      <c r="A76" s="89"/>
      <c r="B76" s="90"/>
      <c r="C76" s="95" t="s">
        <v>31</v>
      </c>
      <c r="D76" s="96"/>
      <c r="E76" s="96"/>
      <c r="F76" s="96"/>
      <c r="G76" s="97"/>
      <c r="H76" s="20"/>
      <c r="I76" s="10"/>
      <c r="J76" s="3">
        <v>35226</v>
      </c>
      <c r="K76" s="5"/>
    </row>
    <row r="77" spans="1:11" ht="23.25" customHeight="1" x14ac:dyDescent="0.25">
      <c r="A77" s="38"/>
      <c r="B77" s="39"/>
      <c r="C77" s="95" t="s">
        <v>32</v>
      </c>
      <c r="D77" s="96"/>
      <c r="E77" s="96"/>
      <c r="F77" s="96"/>
      <c r="G77" s="97"/>
      <c r="H77" s="20" t="s">
        <v>10</v>
      </c>
      <c r="I77" s="10">
        <v>1</v>
      </c>
      <c r="J77" s="3">
        <v>2036</v>
      </c>
      <c r="K77" s="5"/>
    </row>
    <row r="78" spans="1:11" ht="28.5" customHeight="1" x14ac:dyDescent="0.25">
      <c r="A78" s="89" t="s">
        <v>24</v>
      </c>
      <c r="B78" s="90"/>
      <c r="C78" s="92"/>
      <c r="D78" s="93"/>
      <c r="E78" s="93"/>
      <c r="F78" s="93"/>
      <c r="G78" s="94"/>
      <c r="H78" s="20"/>
      <c r="I78" s="37"/>
      <c r="J78" s="4">
        <f>SUM(J73:J77)</f>
        <v>79253</v>
      </c>
      <c r="K78" s="5"/>
    </row>
    <row r="79" spans="1:11" x14ac:dyDescent="0.25">
      <c r="A79" s="29"/>
      <c r="B79" s="30"/>
      <c r="C79" s="92"/>
      <c r="D79" s="93"/>
      <c r="E79" s="93"/>
      <c r="F79" s="93"/>
      <c r="G79" s="94"/>
      <c r="H79" s="20"/>
      <c r="I79" s="2"/>
      <c r="J79" s="3"/>
      <c r="K79" s="5"/>
    </row>
    <row r="80" spans="1:11" ht="57" customHeight="1" x14ac:dyDescent="0.25">
      <c r="A80" s="113" t="s">
        <v>39</v>
      </c>
      <c r="B80" s="114"/>
      <c r="C80" s="115" t="s">
        <v>40</v>
      </c>
      <c r="D80" s="116"/>
      <c r="E80" s="116"/>
      <c r="F80" s="116"/>
      <c r="G80" s="117"/>
      <c r="H80" s="20"/>
      <c r="I80" s="10"/>
      <c r="J80" s="3">
        <v>2832</v>
      </c>
      <c r="K80" s="5"/>
    </row>
    <row r="81" spans="1:11" ht="69.75" customHeight="1" x14ac:dyDescent="0.25">
      <c r="A81" s="47"/>
      <c r="B81" s="48"/>
      <c r="C81" s="95" t="s">
        <v>41</v>
      </c>
      <c r="D81" s="96"/>
      <c r="E81" s="96"/>
      <c r="F81" s="96"/>
      <c r="G81" s="97"/>
      <c r="H81" s="20"/>
      <c r="I81" s="10"/>
      <c r="J81" s="3">
        <v>45000</v>
      </c>
      <c r="K81" s="5"/>
    </row>
    <row r="82" spans="1:11" x14ac:dyDescent="0.25">
      <c r="A82" s="47"/>
      <c r="B82" s="48"/>
      <c r="C82" s="49"/>
      <c r="D82" s="50"/>
      <c r="E82" s="50"/>
      <c r="F82" s="50"/>
      <c r="G82" s="51"/>
      <c r="H82" s="20"/>
      <c r="I82" s="10"/>
      <c r="J82" s="3"/>
      <c r="K82" s="5"/>
    </row>
    <row r="83" spans="1:11" x14ac:dyDescent="0.25">
      <c r="A83" s="89" t="s">
        <v>24</v>
      </c>
      <c r="B83" s="90"/>
      <c r="C83" s="49"/>
      <c r="D83" s="50"/>
      <c r="E83" s="50"/>
      <c r="F83" s="50"/>
      <c r="G83" s="51"/>
      <c r="H83" s="20"/>
      <c r="I83" s="10"/>
      <c r="J83" s="4">
        <f>SUM(J80:J82)</f>
        <v>47832</v>
      </c>
      <c r="K83" s="5"/>
    </row>
    <row r="84" spans="1:11" x14ac:dyDescent="0.25">
      <c r="A84" s="55"/>
      <c r="B84" s="56"/>
      <c r="C84" s="52"/>
      <c r="D84" s="53"/>
      <c r="E84" s="53"/>
      <c r="F84" s="53"/>
      <c r="G84" s="54"/>
      <c r="H84" s="20"/>
      <c r="I84" s="10"/>
      <c r="J84" s="4"/>
      <c r="K84" s="5"/>
    </row>
    <row r="85" spans="1:11" ht="54.75" customHeight="1" x14ac:dyDescent="0.25">
      <c r="A85" s="113" t="s">
        <v>46</v>
      </c>
      <c r="B85" s="114"/>
      <c r="C85" s="115" t="s">
        <v>47</v>
      </c>
      <c r="D85" s="116"/>
      <c r="E85" s="116"/>
      <c r="F85" s="116"/>
      <c r="G85" s="117"/>
      <c r="H85" s="20"/>
      <c r="I85" s="10"/>
      <c r="J85" s="3">
        <v>32536</v>
      </c>
      <c r="K85" s="5"/>
    </row>
    <row r="86" spans="1:11" x14ac:dyDescent="0.25">
      <c r="A86" s="113"/>
      <c r="B86" s="114"/>
      <c r="C86" s="115"/>
      <c r="D86" s="116"/>
      <c r="E86" s="116"/>
      <c r="F86" s="116"/>
      <c r="G86" s="117"/>
      <c r="H86" s="20"/>
      <c r="I86" s="10"/>
      <c r="J86" s="3"/>
      <c r="K86" s="5"/>
    </row>
    <row r="87" spans="1:11" x14ac:dyDescent="0.25">
      <c r="A87" s="89" t="s">
        <v>24</v>
      </c>
      <c r="B87" s="90"/>
      <c r="C87" s="52"/>
      <c r="D87" s="53"/>
      <c r="E87" s="53"/>
      <c r="F87" s="53"/>
      <c r="G87" s="54"/>
      <c r="H87" s="20"/>
      <c r="I87" s="10"/>
      <c r="J87" s="4">
        <f>SUM(J84:J86)</f>
        <v>32536</v>
      </c>
      <c r="K87" s="5"/>
    </row>
    <row r="88" spans="1:11" x14ac:dyDescent="0.25">
      <c r="A88" s="113"/>
      <c r="B88" s="114"/>
      <c r="C88" s="115"/>
      <c r="D88" s="116"/>
      <c r="E88" s="116"/>
      <c r="F88" s="116"/>
      <c r="G88" s="117"/>
      <c r="H88" s="20"/>
      <c r="I88" s="10"/>
      <c r="J88" s="3"/>
      <c r="K88" s="5"/>
    </row>
    <row r="89" spans="1:11" ht="36" customHeight="1" x14ac:dyDescent="0.25">
      <c r="A89" s="113" t="s">
        <v>54</v>
      </c>
      <c r="B89" s="114"/>
      <c r="C89" s="95" t="s">
        <v>55</v>
      </c>
      <c r="D89" s="96"/>
      <c r="E89" s="96"/>
      <c r="F89" s="96"/>
      <c r="G89" s="97"/>
      <c r="H89" s="20"/>
      <c r="I89" s="10"/>
      <c r="J89" s="3">
        <v>15459</v>
      </c>
      <c r="K89" s="5"/>
    </row>
    <row r="90" spans="1:11" x14ac:dyDescent="0.25">
      <c r="A90" s="113"/>
      <c r="B90" s="114"/>
      <c r="C90" s="115"/>
      <c r="D90" s="116"/>
      <c r="E90" s="116"/>
      <c r="F90" s="116"/>
      <c r="G90" s="117"/>
      <c r="H90" s="20"/>
      <c r="I90" s="10"/>
      <c r="J90" s="3"/>
      <c r="K90" s="5"/>
    </row>
    <row r="91" spans="1:11" x14ac:dyDescent="0.25">
      <c r="A91" s="89" t="s">
        <v>24</v>
      </c>
      <c r="B91" s="90"/>
      <c r="C91" s="60"/>
      <c r="D91" s="61"/>
      <c r="E91" s="61"/>
      <c r="F91" s="61"/>
      <c r="G91" s="62"/>
      <c r="H91" s="20"/>
      <c r="I91" s="10"/>
      <c r="J91" s="4">
        <f>SUM(J88:J90)</f>
        <v>15459</v>
      </c>
      <c r="K91" s="5"/>
    </row>
    <row r="92" spans="1:11" x14ac:dyDescent="0.25">
      <c r="A92" s="47"/>
      <c r="B92" s="48"/>
      <c r="C92" s="49"/>
      <c r="D92" s="50"/>
      <c r="E92" s="50"/>
      <c r="F92" s="50"/>
      <c r="G92" s="51"/>
      <c r="H92" s="20"/>
      <c r="I92" s="10"/>
      <c r="J92" s="3"/>
      <c r="K92" s="5"/>
    </row>
    <row r="93" spans="1:11" x14ac:dyDescent="0.25">
      <c r="A93" s="89" t="s">
        <v>58</v>
      </c>
      <c r="B93" s="90"/>
      <c r="C93" s="49"/>
      <c r="D93" s="50"/>
      <c r="E93" s="50"/>
      <c r="F93" s="50"/>
      <c r="G93" s="51"/>
      <c r="H93" s="20"/>
      <c r="I93" s="10"/>
      <c r="J93" s="4">
        <f>J78+J83+J87+J91</f>
        <v>175080</v>
      </c>
      <c r="K93" s="5"/>
    </row>
  </sheetData>
  <mergeCells count="113">
    <mergeCell ref="A60:B60"/>
    <mergeCell ref="C59:G59"/>
    <mergeCell ref="A59:B59"/>
    <mergeCell ref="A62:B62"/>
    <mergeCell ref="C41:G41"/>
    <mergeCell ref="C42:G42"/>
    <mergeCell ref="A39:B39"/>
    <mergeCell ref="C39:G39"/>
    <mergeCell ref="C40:G40"/>
    <mergeCell ref="C50:G50"/>
    <mergeCell ref="A50:B50"/>
    <mergeCell ref="C47:G47"/>
    <mergeCell ref="C49:G49"/>
    <mergeCell ref="A46:B46"/>
    <mergeCell ref="C46:G46"/>
    <mergeCell ref="C48:G48"/>
    <mergeCell ref="A51:B51"/>
    <mergeCell ref="C51:G51"/>
    <mergeCell ref="A53:B53"/>
    <mergeCell ref="C53:G53"/>
    <mergeCell ref="C60:G60"/>
    <mergeCell ref="C61:G61"/>
    <mergeCell ref="A72:B72"/>
    <mergeCell ref="C72:G72"/>
    <mergeCell ref="A78:B78"/>
    <mergeCell ref="C78:G78"/>
    <mergeCell ref="C79:G79"/>
    <mergeCell ref="A74:B74"/>
    <mergeCell ref="C74:G74"/>
    <mergeCell ref="C75:G75"/>
    <mergeCell ref="A76:B76"/>
    <mergeCell ref="C76:G76"/>
    <mergeCell ref="C77:G77"/>
    <mergeCell ref="C62:G62"/>
    <mergeCell ref="A63:B63"/>
    <mergeCell ref="C63:G63"/>
    <mergeCell ref="C85:G85"/>
    <mergeCell ref="A87:B87"/>
    <mergeCell ref="A88:B88"/>
    <mergeCell ref="C88:G88"/>
    <mergeCell ref="A89:B89"/>
    <mergeCell ref="C89:G89"/>
    <mergeCell ref="A90:B90"/>
    <mergeCell ref="A68:K69"/>
    <mergeCell ref="A70:J70"/>
    <mergeCell ref="A71:B71"/>
    <mergeCell ref="C71:G71"/>
    <mergeCell ref="A80:B80"/>
    <mergeCell ref="C80:G80"/>
    <mergeCell ref="C81:G81"/>
    <mergeCell ref="A83:B83"/>
    <mergeCell ref="A86:B86"/>
    <mergeCell ref="C86:G86"/>
    <mergeCell ref="C90:G90"/>
    <mergeCell ref="A91:B91"/>
    <mergeCell ref="A73:B73"/>
    <mergeCell ref="C73:G73"/>
    <mergeCell ref="A93:B93"/>
    <mergeCell ref="A1:K2"/>
    <mergeCell ref="A4:B4"/>
    <mergeCell ref="C4:G4"/>
    <mergeCell ref="A3:J3"/>
    <mergeCell ref="A5:B5"/>
    <mergeCell ref="C5:G5"/>
    <mergeCell ref="C15:G15"/>
    <mergeCell ref="C17:G17"/>
    <mergeCell ref="C18:G18"/>
    <mergeCell ref="C16:G16"/>
    <mergeCell ref="C14:G14"/>
    <mergeCell ref="A7:B7"/>
    <mergeCell ref="C7:G7"/>
    <mergeCell ref="C8:G8"/>
    <mergeCell ref="C10:G10"/>
    <mergeCell ref="A11:B11"/>
    <mergeCell ref="C11:G11"/>
    <mergeCell ref="C12:G12"/>
    <mergeCell ref="C13:G13"/>
    <mergeCell ref="A85:B85"/>
    <mergeCell ref="C9:G9"/>
    <mergeCell ref="C30:G30"/>
    <mergeCell ref="A54:K55"/>
    <mergeCell ref="A56:J56"/>
    <mergeCell ref="A57:B57"/>
    <mergeCell ref="C57:G57"/>
    <mergeCell ref="A30:B30"/>
    <mergeCell ref="C31:G31"/>
    <mergeCell ref="A43:B43"/>
    <mergeCell ref="C43:G43"/>
    <mergeCell ref="C44:G44"/>
    <mergeCell ref="A44:B44"/>
    <mergeCell ref="C37:G37"/>
    <mergeCell ref="A34:B34"/>
    <mergeCell ref="C34:G34"/>
    <mergeCell ref="C35:G35"/>
    <mergeCell ref="A36:B36"/>
    <mergeCell ref="A52:B52"/>
    <mergeCell ref="C52:G52"/>
    <mergeCell ref="A58:B58"/>
    <mergeCell ref="C58:G58"/>
    <mergeCell ref="A19:B19"/>
    <mergeCell ref="A22:B22"/>
    <mergeCell ref="C22:G22"/>
    <mergeCell ref="C23:G23"/>
    <mergeCell ref="C24:G24"/>
    <mergeCell ref="C25:G25"/>
    <mergeCell ref="C32:G32"/>
    <mergeCell ref="C33:G33"/>
    <mergeCell ref="C26:G26"/>
    <mergeCell ref="C27:G27"/>
    <mergeCell ref="A26:B26"/>
    <mergeCell ref="A28:B28"/>
    <mergeCell ref="C29:G29"/>
    <mergeCell ref="A29:B2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2024-01-23T10:43:37Z</dcterms:modified>
</cp:coreProperties>
</file>