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90" yWindow="195" windowWidth="14805" windowHeight="801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J99" i="1" l="1"/>
  <c r="J106" i="1" l="1"/>
  <c r="J78" i="1"/>
  <c r="J77" i="1"/>
  <c r="J76" i="1"/>
  <c r="J75" i="1"/>
  <c r="J82" i="1" l="1"/>
  <c r="J70" i="1"/>
  <c r="J69" i="1"/>
  <c r="J68" i="1"/>
  <c r="J67" i="1"/>
  <c r="J73" i="1" l="1"/>
  <c r="J58" i="1"/>
  <c r="J57" i="1"/>
  <c r="J56" i="1"/>
  <c r="J55" i="1"/>
  <c r="J64" i="1" s="1"/>
  <c r="J102" i="1" l="1"/>
  <c r="J49" i="1" l="1"/>
  <c r="J48" i="1"/>
  <c r="J47" i="1"/>
  <c r="J46" i="1"/>
  <c r="J54" i="1" l="1"/>
  <c r="J39" i="1"/>
  <c r="J21" i="1"/>
  <c r="J29" i="1"/>
  <c r="J9" i="1" l="1"/>
  <c r="J40" i="1" l="1"/>
  <c r="J38" i="1"/>
  <c r="J37" i="1"/>
  <c r="J44" i="1" l="1"/>
  <c r="J30" i="1"/>
  <c r="J28" i="1"/>
  <c r="J27" i="1"/>
  <c r="J35" i="1" l="1"/>
  <c r="J22" i="1"/>
  <c r="J20" i="1"/>
  <c r="J19" i="1"/>
  <c r="J7" i="1" l="1"/>
  <c r="J8" i="1" l="1"/>
  <c r="J95" i="1"/>
  <c r="J109" i="1" s="1"/>
  <c r="J25" i="1" l="1"/>
  <c r="J10" i="1"/>
  <c r="J16" i="1" s="1"/>
  <c r="J84" i="1" l="1"/>
</calcChain>
</file>

<file path=xl/sharedStrings.xml><?xml version="1.0" encoding="utf-8"?>
<sst xmlns="http://schemas.openxmlformats.org/spreadsheetml/2006/main" count="149" uniqueCount="68">
  <si>
    <t>Период</t>
  </si>
  <si>
    <t>Ед.изм.</t>
  </si>
  <si>
    <t>Кол-во</t>
  </si>
  <si>
    <t>Сумма (руб.)</t>
  </si>
  <si>
    <t>м2</t>
  </si>
  <si>
    <t>Итого:</t>
  </si>
  <si>
    <t xml:space="preserve"> Выполненные работы</t>
  </si>
  <si>
    <t>ВСЕГО:</t>
  </si>
  <si>
    <t>лиц</t>
  </si>
  <si>
    <t>шт</t>
  </si>
  <si>
    <t>Аварийное обслуживание  МКД</t>
  </si>
  <si>
    <t>май   2023г.</t>
  </si>
  <si>
    <t>Обслуживание УУТЭ</t>
  </si>
  <si>
    <t xml:space="preserve">Обслуживание УУ по Элект Энергии </t>
  </si>
  <si>
    <t>Выполненные работы  по статье   содержание ОИ  по пер.Трудовых резервов д. 2</t>
  </si>
  <si>
    <t>Конвертование счетов -квитанций  за май 2023г</t>
  </si>
  <si>
    <t xml:space="preserve"> услуги Таганрог.ф-л ИВЦ ЖКХ    за май 2023г</t>
  </si>
  <si>
    <t>июнь 2023г</t>
  </si>
  <si>
    <t>Выполненные работы  по статье   ремонт ОИ  по пер.Трудовых резервов 2</t>
  </si>
  <si>
    <t xml:space="preserve">Установка  таблички с логотипом  компании -1 шт  и информационного стенда-4 шт </t>
  </si>
  <si>
    <t>Покос травы на придомовой территории дома</t>
  </si>
  <si>
    <t>Смена трубопровода ЦК ф до 110мм кв.24,28,32</t>
  </si>
  <si>
    <t>мп</t>
  </si>
  <si>
    <t>усл</t>
  </si>
  <si>
    <t>Акт №36 от 19.05.2023г ООО "Свежий ветер"  ( периодическая проверка вентканалов-58шт и дымоходов-29шт, устранение завала-4шт,удаление завала с пробивкой по кирпичу-2шт)</t>
  </si>
  <si>
    <t>Акт №33 от 15.05.2023г ООО "Свежий ветер" кв 22,24,36 ( периодическая проверка вентканалов-2шт и дымоходов-2шт, устранение завала-2шт)</t>
  </si>
  <si>
    <t>Конвертование счетов -квитанций  за июнь 2023г</t>
  </si>
  <si>
    <t xml:space="preserve"> услуги Таганрог.ф-л ИВЦ ЖКХ    за июнь 2023г</t>
  </si>
  <si>
    <t>Поверка УУТЭ</t>
  </si>
  <si>
    <t>июль 2023г</t>
  </si>
  <si>
    <t>Конвертование счетов -квитанций  за июль 2023г</t>
  </si>
  <si>
    <t xml:space="preserve"> услуги Таганрог.ф-л ИВЦ ЖКХ    за июль 2023г</t>
  </si>
  <si>
    <t>Опрессовка внутридомовой системыЦО</t>
  </si>
  <si>
    <t>Подготовка к опрессовке системыЦО (смена крана ф до 15мм-1шт, изоляция ЦО- 6мп)</t>
  </si>
  <si>
    <t>август 2023г</t>
  </si>
  <si>
    <t>Конвертование счетов -квитанций  за август 2023г</t>
  </si>
  <si>
    <t xml:space="preserve"> услуги Таганрог.ф-л ИВЦ ЖКХ    за август  2023г</t>
  </si>
  <si>
    <t xml:space="preserve">Вызов аварийной бригады с обследованием трубопровода ЦК </t>
  </si>
  <si>
    <t>раз</t>
  </si>
  <si>
    <t>Итого</t>
  </si>
  <si>
    <t>сентябрь  2023г</t>
  </si>
  <si>
    <t>Конвертование счетов -квитанций  за сентябрь2023г</t>
  </si>
  <si>
    <t xml:space="preserve"> услуги Таганрог.ф-л ИВЦ ЖКХ    за сентябрь   2023г</t>
  </si>
  <si>
    <t>ИТОГО</t>
  </si>
  <si>
    <t>Ремонт забора на придомовой территории дома и ремонт почтовых ящиков</t>
  </si>
  <si>
    <t xml:space="preserve">Акт №4659 от 19.09.2023г филиал ПАО "Газпром газораспределение Ростов наДону" тех обслуживание </t>
  </si>
  <si>
    <t>сентябрь   2023г.</t>
  </si>
  <si>
    <t xml:space="preserve"> кв 20 установка  промежуточного счетчика, замена светильников -2шт подъезд №1,и №4,замена уличного прожектора-1шт</t>
  </si>
  <si>
    <t>октябрь  2023г</t>
  </si>
  <si>
    <t>Конвертование счетов -квитанций  за октябрь2023г</t>
  </si>
  <si>
    <t xml:space="preserve"> услуги Таганрог.ф-л ИВЦ ЖКХ    за октябрь   2023г</t>
  </si>
  <si>
    <t>ИП Наливайко А.В  акт №72 от 25.10.2023г ( периодическая проверка венканалов-58шт и дымоходов-29шт)</t>
  </si>
  <si>
    <t>Демонтаж заглушекф до 100мм-4шт, установка дросельной шайбы-1шт, промывка и пуск теплоносителя</t>
  </si>
  <si>
    <t>дом</t>
  </si>
  <si>
    <t>Перезапуск системы ЦО</t>
  </si>
  <si>
    <t>ноябрь  2023г</t>
  </si>
  <si>
    <t>Конвертование счетов -квитанций  за ноябрь 2023г</t>
  </si>
  <si>
    <t xml:space="preserve"> услуги Таганрог.ф-л ИВЦ ЖКХ    за ноябрь   2023г</t>
  </si>
  <si>
    <t>Ремонт освещения( смена светильника 2 подъезд 4 этаж и смена прожектора на торце 1 подъезда )</t>
  </si>
  <si>
    <t>декабрь   2023г.</t>
  </si>
  <si>
    <t>декабрь  2023г</t>
  </si>
  <si>
    <t>Конвертование счетов -квитанций  за декабрь 2023г</t>
  </si>
  <si>
    <t xml:space="preserve"> услуги Таганрог.ф-л ИВЦ ЖКХ    за декабрь   2023г</t>
  </si>
  <si>
    <t>Техническое диагностирование ВДГО (акт №853 от 30.11.2023г ООО "Эгида"</t>
  </si>
  <si>
    <t>ВСЕГО</t>
  </si>
  <si>
    <t>Прочистка канализации электромеханическим способом из кв.34 до колодца</t>
  </si>
  <si>
    <t>август    2023г.</t>
  </si>
  <si>
    <t>Благоустройство площадки  (ИП Грищенко И.Н счет №12 от 30.08.2023г)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</si>
</sst>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;[Red]0.00"/>
  </numFmts>
  <fonts count="6" x14ac:knownFonts="1">
    <font>
      <sz val="11"/>
      <color theme="1"/>
      <name val="Calibri"/>
      <family val="2"/>
      <scheme val="minor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5">
    <xf numFmtId="0" fontId="0" fillId="0" borderId="0" xfId="0"/>
    <xf numFmtId="0" fontId="1" fillId="0" borderId="0" xfId="0" applyFont="1"/>
    <xf numFmtId="2" fontId="1" fillId="2" borderId="1" xfId="0" applyNumberFormat="1" applyFont="1" applyFill="1" applyBorder="1" applyAlignment="1">
      <alignment horizontal="center" vertical="center"/>
    </xf>
    <xf numFmtId="4" fontId="1" fillId="2" borderId="1" xfId="0" applyNumberFormat="1" applyFont="1" applyFill="1" applyBorder="1" applyAlignment="1">
      <alignment horizontal="center" vertical="center"/>
    </xf>
    <xf numFmtId="4" fontId="2" fillId="2" borderId="1" xfId="0" applyNumberFormat="1" applyFont="1" applyFill="1" applyBorder="1" applyAlignment="1">
      <alignment horizontal="center" vertical="center"/>
    </xf>
    <xf numFmtId="0" fontId="0" fillId="0" borderId="0" xfId="0" applyFont="1"/>
    <xf numFmtId="0" fontId="1" fillId="0" borderId="1" xfId="0" applyFont="1" applyBorder="1" applyAlignment="1">
      <alignment horizontal="center" vertical="center"/>
    </xf>
    <xf numFmtId="4" fontId="2" fillId="0" borderId="1" xfId="0" applyNumberFormat="1" applyFont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2" fontId="1" fillId="2" borderId="2" xfId="0" applyNumberFormat="1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1" fontId="1" fillId="2" borderId="1" xfId="0" applyNumberFormat="1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left" vertical="center" wrapText="1"/>
    </xf>
    <xf numFmtId="0" fontId="1" fillId="2" borderId="9" xfId="0" applyFont="1" applyFill="1" applyBorder="1" applyAlignment="1">
      <alignment horizontal="left" vertical="center" wrapText="1"/>
    </xf>
    <xf numFmtId="0" fontId="1" fillId="2" borderId="8" xfId="0" applyFont="1" applyFill="1" applyBorder="1" applyAlignment="1">
      <alignment horizontal="left" vertical="center" wrapText="1"/>
    </xf>
    <xf numFmtId="0" fontId="1" fillId="2" borderId="10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4" fontId="2" fillId="2" borderId="10" xfId="0" applyNumberFormat="1" applyFont="1" applyFill="1" applyBorder="1" applyAlignment="1">
      <alignment horizontal="center" vertical="center"/>
    </xf>
    <xf numFmtId="0" fontId="0" fillId="0" borderId="6" xfId="0" applyFont="1" applyBorder="1"/>
    <xf numFmtId="0" fontId="1" fillId="2" borderId="3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4" fontId="2" fillId="2" borderId="6" xfId="0" applyNumberFormat="1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4" fontId="1" fillId="2" borderId="10" xfId="0" applyNumberFormat="1" applyFont="1" applyFill="1" applyBorder="1" applyAlignment="1">
      <alignment horizontal="center" vertical="center"/>
    </xf>
    <xf numFmtId="4" fontId="5" fillId="0" borderId="6" xfId="0" applyNumberFormat="1" applyFont="1" applyBorder="1"/>
    <xf numFmtId="0" fontId="1" fillId="2" borderId="11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  <xf numFmtId="0" fontId="4" fillId="0" borderId="2" xfId="0" applyFont="1" applyBorder="1" applyAlignment="1">
      <alignment horizontal="left" wrapText="1"/>
    </xf>
    <xf numFmtId="0" fontId="2" fillId="2" borderId="1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/>
    </xf>
    <xf numFmtId="0" fontId="1" fillId="2" borderId="4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164" fontId="3" fillId="0" borderId="0" xfId="0" applyNumberFormat="1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left" vertical="center" wrapText="1"/>
    </xf>
    <xf numFmtId="0" fontId="1" fillId="2" borderId="9" xfId="0" applyFont="1" applyFill="1" applyBorder="1" applyAlignment="1">
      <alignment horizontal="left" vertical="center" wrapText="1"/>
    </xf>
    <xf numFmtId="0" fontId="1" fillId="2" borderId="8" xfId="0" applyFont="1" applyFill="1" applyBorder="1" applyAlignment="1">
      <alignment horizontal="left" vertical="center" wrapText="1"/>
    </xf>
    <xf numFmtId="0" fontId="4" fillId="0" borderId="11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0" fillId="0" borderId="11" xfId="0" applyFont="1" applyBorder="1" applyAlignment="1">
      <alignment horizontal="center"/>
    </xf>
    <xf numFmtId="0" fontId="0" fillId="0" borderId="12" xfId="0" applyFont="1" applyBorder="1" applyAlignment="1">
      <alignment horizontal="center"/>
    </xf>
    <xf numFmtId="0" fontId="0" fillId="0" borderId="13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9"/>
  <sheetViews>
    <sheetView tabSelected="1" topLeftCell="A103" workbookViewId="0">
      <selection activeCell="N64" sqref="N64"/>
    </sheetView>
  </sheetViews>
  <sheetFormatPr defaultColWidth="8.28515625" defaultRowHeight="15" x14ac:dyDescent="0.25"/>
  <cols>
    <col min="1" max="1" width="8.5703125" customWidth="1"/>
    <col min="2" max="2" width="7.42578125" customWidth="1"/>
    <col min="7" max="7" width="22.42578125" customWidth="1"/>
    <col min="8" max="8" width="8" customWidth="1"/>
    <col min="9" max="9" width="10" customWidth="1"/>
    <col min="10" max="10" width="13.85546875" bestFit="1" customWidth="1"/>
    <col min="11" max="12" width="0" hidden="1" customWidth="1"/>
    <col min="13" max="13" width="10.42578125" customWidth="1"/>
    <col min="257" max="257" width="8.5703125" customWidth="1"/>
    <col min="258" max="258" width="9.42578125" customWidth="1"/>
    <col min="263" max="263" width="17.7109375" customWidth="1"/>
    <col min="264" max="264" width="8" customWidth="1"/>
    <col min="265" max="265" width="8.140625" customWidth="1"/>
    <col min="266" max="266" width="13.85546875" bestFit="1" customWidth="1"/>
    <col min="267" max="268" width="0" hidden="1" customWidth="1"/>
    <col min="269" max="269" width="10.42578125" customWidth="1"/>
    <col min="513" max="513" width="8.5703125" customWidth="1"/>
    <col min="514" max="514" width="9.42578125" customWidth="1"/>
    <col min="519" max="519" width="17.7109375" customWidth="1"/>
    <col min="520" max="520" width="8" customWidth="1"/>
    <col min="521" max="521" width="8.140625" customWidth="1"/>
    <col min="522" max="522" width="13.85546875" bestFit="1" customWidth="1"/>
    <col min="523" max="524" width="0" hidden="1" customWidth="1"/>
    <col min="525" max="525" width="10.42578125" customWidth="1"/>
    <col min="769" max="769" width="8.5703125" customWidth="1"/>
    <col min="770" max="770" width="9.42578125" customWidth="1"/>
    <col min="775" max="775" width="17.7109375" customWidth="1"/>
    <col min="776" max="776" width="8" customWidth="1"/>
    <col min="777" max="777" width="8.140625" customWidth="1"/>
    <col min="778" max="778" width="13.85546875" bestFit="1" customWidth="1"/>
    <col min="779" max="780" width="0" hidden="1" customWidth="1"/>
    <col min="781" max="781" width="10.42578125" customWidth="1"/>
    <col min="1025" max="1025" width="8.5703125" customWidth="1"/>
    <col min="1026" max="1026" width="9.42578125" customWidth="1"/>
    <col min="1031" max="1031" width="17.7109375" customWidth="1"/>
    <col min="1032" max="1032" width="8" customWidth="1"/>
    <col min="1033" max="1033" width="8.140625" customWidth="1"/>
    <col min="1034" max="1034" width="13.85546875" bestFit="1" customWidth="1"/>
    <col min="1035" max="1036" width="0" hidden="1" customWidth="1"/>
    <col min="1037" max="1037" width="10.42578125" customWidth="1"/>
    <col min="1281" max="1281" width="8.5703125" customWidth="1"/>
    <col min="1282" max="1282" width="9.42578125" customWidth="1"/>
    <col min="1287" max="1287" width="17.7109375" customWidth="1"/>
    <col min="1288" max="1288" width="8" customWidth="1"/>
    <col min="1289" max="1289" width="8.140625" customWidth="1"/>
    <col min="1290" max="1290" width="13.85546875" bestFit="1" customWidth="1"/>
    <col min="1291" max="1292" width="0" hidden="1" customWidth="1"/>
    <col min="1293" max="1293" width="10.42578125" customWidth="1"/>
    <col min="1537" max="1537" width="8.5703125" customWidth="1"/>
    <col min="1538" max="1538" width="9.42578125" customWidth="1"/>
    <col min="1543" max="1543" width="17.7109375" customWidth="1"/>
    <col min="1544" max="1544" width="8" customWidth="1"/>
    <col min="1545" max="1545" width="8.140625" customWidth="1"/>
    <col min="1546" max="1546" width="13.85546875" bestFit="1" customWidth="1"/>
    <col min="1547" max="1548" width="0" hidden="1" customWidth="1"/>
    <col min="1549" max="1549" width="10.42578125" customWidth="1"/>
    <col min="1793" max="1793" width="8.5703125" customWidth="1"/>
    <col min="1794" max="1794" width="9.42578125" customWidth="1"/>
    <col min="1799" max="1799" width="17.7109375" customWidth="1"/>
    <col min="1800" max="1800" width="8" customWidth="1"/>
    <col min="1801" max="1801" width="8.140625" customWidth="1"/>
    <col min="1802" max="1802" width="13.85546875" bestFit="1" customWidth="1"/>
    <col min="1803" max="1804" width="0" hidden="1" customWidth="1"/>
    <col min="1805" max="1805" width="10.42578125" customWidth="1"/>
    <col min="2049" max="2049" width="8.5703125" customWidth="1"/>
    <col min="2050" max="2050" width="9.42578125" customWidth="1"/>
    <col min="2055" max="2055" width="17.7109375" customWidth="1"/>
    <col min="2056" max="2056" width="8" customWidth="1"/>
    <col min="2057" max="2057" width="8.140625" customWidth="1"/>
    <col min="2058" max="2058" width="13.85546875" bestFit="1" customWidth="1"/>
    <col min="2059" max="2060" width="0" hidden="1" customWidth="1"/>
    <col min="2061" max="2061" width="10.42578125" customWidth="1"/>
    <col min="2305" max="2305" width="8.5703125" customWidth="1"/>
    <col min="2306" max="2306" width="9.42578125" customWidth="1"/>
    <col min="2311" max="2311" width="17.7109375" customWidth="1"/>
    <col min="2312" max="2312" width="8" customWidth="1"/>
    <col min="2313" max="2313" width="8.140625" customWidth="1"/>
    <col min="2314" max="2314" width="13.85546875" bestFit="1" customWidth="1"/>
    <col min="2315" max="2316" width="0" hidden="1" customWidth="1"/>
    <col min="2317" max="2317" width="10.42578125" customWidth="1"/>
    <col min="2561" max="2561" width="8.5703125" customWidth="1"/>
    <col min="2562" max="2562" width="9.42578125" customWidth="1"/>
    <col min="2567" max="2567" width="17.7109375" customWidth="1"/>
    <col min="2568" max="2568" width="8" customWidth="1"/>
    <col min="2569" max="2569" width="8.140625" customWidth="1"/>
    <col min="2570" max="2570" width="13.85546875" bestFit="1" customWidth="1"/>
    <col min="2571" max="2572" width="0" hidden="1" customWidth="1"/>
    <col min="2573" max="2573" width="10.42578125" customWidth="1"/>
    <col min="2817" max="2817" width="8.5703125" customWidth="1"/>
    <col min="2818" max="2818" width="9.42578125" customWidth="1"/>
    <col min="2823" max="2823" width="17.7109375" customWidth="1"/>
    <col min="2824" max="2824" width="8" customWidth="1"/>
    <col min="2825" max="2825" width="8.140625" customWidth="1"/>
    <col min="2826" max="2826" width="13.85546875" bestFit="1" customWidth="1"/>
    <col min="2827" max="2828" width="0" hidden="1" customWidth="1"/>
    <col min="2829" max="2829" width="10.42578125" customWidth="1"/>
    <col min="3073" max="3073" width="8.5703125" customWidth="1"/>
    <col min="3074" max="3074" width="9.42578125" customWidth="1"/>
    <col min="3079" max="3079" width="17.7109375" customWidth="1"/>
    <col min="3080" max="3080" width="8" customWidth="1"/>
    <col min="3081" max="3081" width="8.140625" customWidth="1"/>
    <col min="3082" max="3082" width="13.85546875" bestFit="1" customWidth="1"/>
    <col min="3083" max="3084" width="0" hidden="1" customWidth="1"/>
    <col min="3085" max="3085" width="10.42578125" customWidth="1"/>
    <col min="3329" max="3329" width="8.5703125" customWidth="1"/>
    <col min="3330" max="3330" width="9.42578125" customWidth="1"/>
    <col min="3335" max="3335" width="17.7109375" customWidth="1"/>
    <col min="3336" max="3336" width="8" customWidth="1"/>
    <col min="3337" max="3337" width="8.140625" customWidth="1"/>
    <col min="3338" max="3338" width="13.85546875" bestFit="1" customWidth="1"/>
    <col min="3339" max="3340" width="0" hidden="1" customWidth="1"/>
    <col min="3341" max="3341" width="10.42578125" customWidth="1"/>
    <col min="3585" max="3585" width="8.5703125" customWidth="1"/>
    <col min="3586" max="3586" width="9.42578125" customWidth="1"/>
    <col min="3591" max="3591" width="17.7109375" customWidth="1"/>
    <col min="3592" max="3592" width="8" customWidth="1"/>
    <col min="3593" max="3593" width="8.140625" customWidth="1"/>
    <col min="3594" max="3594" width="13.85546875" bestFit="1" customWidth="1"/>
    <col min="3595" max="3596" width="0" hidden="1" customWidth="1"/>
    <col min="3597" max="3597" width="10.42578125" customWidth="1"/>
    <col min="3841" max="3841" width="8.5703125" customWidth="1"/>
    <col min="3842" max="3842" width="9.42578125" customWidth="1"/>
    <col min="3847" max="3847" width="17.7109375" customWidth="1"/>
    <col min="3848" max="3848" width="8" customWidth="1"/>
    <col min="3849" max="3849" width="8.140625" customWidth="1"/>
    <col min="3850" max="3850" width="13.85546875" bestFit="1" customWidth="1"/>
    <col min="3851" max="3852" width="0" hidden="1" customWidth="1"/>
    <col min="3853" max="3853" width="10.42578125" customWidth="1"/>
    <col min="4097" max="4097" width="8.5703125" customWidth="1"/>
    <col min="4098" max="4098" width="9.42578125" customWidth="1"/>
    <col min="4103" max="4103" width="17.7109375" customWidth="1"/>
    <col min="4104" max="4104" width="8" customWidth="1"/>
    <col min="4105" max="4105" width="8.140625" customWidth="1"/>
    <col min="4106" max="4106" width="13.85546875" bestFit="1" customWidth="1"/>
    <col min="4107" max="4108" width="0" hidden="1" customWidth="1"/>
    <col min="4109" max="4109" width="10.42578125" customWidth="1"/>
    <col min="4353" max="4353" width="8.5703125" customWidth="1"/>
    <col min="4354" max="4354" width="9.42578125" customWidth="1"/>
    <col min="4359" max="4359" width="17.7109375" customWidth="1"/>
    <col min="4360" max="4360" width="8" customWidth="1"/>
    <col min="4361" max="4361" width="8.140625" customWidth="1"/>
    <col min="4362" max="4362" width="13.85546875" bestFit="1" customWidth="1"/>
    <col min="4363" max="4364" width="0" hidden="1" customWidth="1"/>
    <col min="4365" max="4365" width="10.42578125" customWidth="1"/>
    <col min="4609" max="4609" width="8.5703125" customWidth="1"/>
    <col min="4610" max="4610" width="9.42578125" customWidth="1"/>
    <col min="4615" max="4615" width="17.7109375" customWidth="1"/>
    <col min="4616" max="4616" width="8" customWidth="1"/>
    <col min="4617" max="4617" width="8.140625" customWidth="1"/>
    <col min="4618" max="4618" width="13.85546875" bestFit="1" customWidth="1"/>
    <col min="4619" max="4620" width="0" hidden="1" customWidth="1"/>
    <col min="4621" max="4621" width="10.42578125" customWidth="1"/>
    <col min="4865" max="4865" width="8.5703125" customWidth="1"/>
    <col min="4866" max="4866" width="9.42578125" customWidth="1"/>
    <col min="4871" max="4871" width="17.7109375" customWidth="1"/>
    <col min="4872" max="4872" width="8" customWidth="1"/>
    <col min="4873" max="4873" width="8.140625" customWidth="1"/>
    <col min="4874" max="4874" width="13.85546875" bestFit="1" customWidth="1"/>
    <col min="4875" max="4876" width="0" hidden="1" customWidth="1"/>
    <col min="4877" max="4877" width="10.42578125" customWidth="1"/>
    <col min="5121" max="5121" width="8.5703125" customWidth="1"/>
    <col min="5122" max="5122" width="9.42578125" customWidth="1"/>
    <col min="5127" max="5127" width="17.7109375" customWidth="1"/>
    <col min="5128" max="5128" width="8" customWidth="1"/>
    <col min="5129" max="5129" width="8.140625" customWidth="1"/>
    <col min="5130" max="5130" width="13.85546875" bestFit="1" customWidth="1"/>
    <col min="5131" max="5132" width="0" hidden="1" customWidth="1"/>
    <col min="5133" max="5133" width="10.42578125" customWidth="1"/>
    <col min="5377" max="5377" width="8.5703125" customWidth="1"/>
    <col min="5378" max="5378" width="9.42578125" customWidth="1"/>
    <col min="5383" max="5383" width="17.7109375" customWidth="1"/>
    <col min="5384" max="5384" width="8" customWidth="1"/>
    <col min="5385" max="5385" width="8.140625" customWidth="1"/>
    <col min="5386" max="5386" width="13.85546875" bestFit="1" customWidth="1"/>
    <col min="5387" max="5388" width="0" hidden="1" customWidth="1"/>
    <col min="5389" max="5389" width="10.42578125" customWidth="1"/>
    <col min="5633" max="5633" width="8.5703125" customWidth="1"/>
    <col min="5634" max="5634" width="9.42578125" customWidth="1"/>
    <col min="5639" max="5639" width="17.7109375" customWidth="1"/>
    <col min="5640" max="5640" width="8" customWidth="1"/>
    <col min="5641" max="5641" width="8.140625" customWidth="1"/>
    <col min="5642" max="5642" width="13.85546875" bestFit="1" customWidth="1"/>
    <col min="5643" max="5644" width="0" hidden="1" customWidth="1"/>
    <col min="5645" max="5645" width="10.42578125" customWidth="1"/>
    <col min="5889" max="5889" width="8.5703125" customWidth="1"/>
    <col min="5890" max="5890" width="9.42578125" customWidth="1"/>
    <col min="5895" max="5895" width="17.7109375" customWidth="1"/>
    <col min="5896" max="5896" width="8" customWidth="1"/>
    <col min="5897" max="5897" width="8.140625" customWidth="1"/>
    <col min="5898" max="5898" width="13.85546875" bestFit="1" customWidth="1"/>
    <col min="5899" max="5900" width="0" hidden="1" customWidth="1"/>
    <col min="5901" max="5901" width="10.42578125" customWidth="1"/>
    <col min="6145" max="6145" width="8.5703125" customWidth="1"/>
    <col min="6146" max="6146" width="9.42578125" customWidth="1"/>
    <col min="6151" max="6151" width="17.7109375" customWidth="1"/>
    <col min="6152" max="6152" width="8" customWidth="1"/>
    <col min="6153" max="6153" width="8.140625" customWidth="1"/>
    <col min="6154" max="6154" width="13.85546875" bestFit="1" customWidth="1"/>
    <col min="6155" max="6156" width="0" hidden="1" customWidth="1"/>
    <col min="6157" max="6157" width="10.42578125" customWidth="1"/>
    <col min="6401" max="6401" width="8.5703125" customWidth="1"/>
    <col min="6402" max="6402" width="9.42578125" customWidth="1"/>
    <col min="6407" max="6407" width="17.7109375" customWidth="1"/>
    <col min="6408" max="6408" width="8" customWidth="1"/>
    <col min="6409" max="6409" width="8.140625" customWidth="1"/>
    <col min="6410" max="6410" width="13.85546875" bestFit="1" customWidth="1"/>
    <col min="6411" max="6412" width="0" hidden="1" customWidth="1"/>
    <col min="6413" max="6413" width="10.42578125" customWidth="1"/>
    <col min="6657" max="6657" width="8.5703125" customWidth="1"/>
    <col min="6658" max="6658" width="9.42578125" customWidth="1"/>
    <col min="6663" max="6663" width="17.7109375" customWidth="1"/>
    <col min="6664" max="6664" width="8" customWidth="1"/>
    <col min="6665" max="6665" width="8.140625" customWidth="1"/>
    <col min="6666" max="6666" width="13.85546875" bestFit="1" customWidth="1"/>
    <col min="6667" max="6668" width="0" hidden="1" customWidth="1"/>
    <col min="6669" max="6669" width="10.42578125" customWidth="1"/>
    <col min="6913" max="6913" width="8.5703125" customWidth="1"/>
    <col min="6914" max="6914" width="9.42578125" customWidth="1"/>
    <col min="6919" max="6919" width="17.7109375" customWidth="1"/>
    <col min="6920" max="6920" width="8" customWidth="1"/>
    <col min="6921" max="6921" width="8.140625" customWidth="1"/>
    <col min="6922" max="6922" width="13.85546875" bestFit="1" customWidth="1"/>
    <col min="6923" max="6924" width="0" hidden="1" customWidth="1"/>
    <col min="6925" max="6925" width="10.42578125" customWidth="1"/>
    <col min="7169" max="7169" width="8.5703125" customWidth="1"/>
    <col min="7170" max="7170" width="9.42578125" customWidth="1"/>
    <col min="7175" max="7175" width="17.7109375" customWidth="1"/>
    <col min="7176" max="7176" width="8" customWidth="1"/>
    <col min="7177" max="7177" width="8.140625" customWidth="1"/>
    <col min="7178" max="7178" width="13.85546875" bestFit="1" customWidth="1"/>
    <col min="7179" max="7180" width="0" hidden="1" customWidth="1"/>
    <col min="7181" max="7181" width="10.42578125" customWidth="1"/>
    <col min="7425" max="7425" width="8.5703125" customWidth="1"/>
    <col min="7426" max="7426" width="9.42578125" customWidth="1"/>
    <col min="7431" max="7431" width="17.7109375" customWidth="1"/>
    <col min="7432" max="7432" width="8" customWidth="1"/>
    <col min="7433" max="7433" width="8.140625" customWidth="1"/>
    <col min="7434" max="7434" width="13.85546875" bestFit="1" customWidth="1"/>
    <col min="7435" max="7436" width="0" hidden="1" customWidth="1"/>
    <col min="7437" max="7437" width="10.42578125" customWidth="1"/>
    <col min="7681" max="7681" width="8.5703125" customWidth="1"/>
    <col min="7682" max="7682" width="9.42578125" customWidth="1"/>
    <col min="7687" max="7687" width="17.7109375" customWidth="1"/>
    <col min="7688" max="7688" width="8" customWidth="1"/>
    <col min="7689" max="7689" width="8.140625" customWidth="1"/>
    <col min="7690" max="7690" width="13.85546875" bestFit="1" customWidth="1"/>
    <col min="7691" max="7692" width="0" hidden="1" customWidth="1"/>
    <col min="7693" max="7693" width="10.42578125" customWidth="1"/>
    <col min="7937" max="7937" width="8.5703125" customWidth="1"/>
    <col min="7938" max="7938" width="9.42578125" customWidth="1"/>
    <col min="7943" max="7943" width="17.7109375" customWidth="1"/>
    <col min="7944" max="7944" width="8" customWidth="1"/>
    <col min="7945" max="7945" width="8.140625" customWidth="1"/>
    <col min="7946" max="7946" width="13.85546875" bestFit="1" customWidth="1"/>
    <col min="7947" max="7948" width="0" hidden="1" customWidth="1"/>
    <col min="7949" max="7949" width="10.42578125" customWidth="1"/>
    <col min="8193" max="8193" width="8.5703125" customWidth="1"/>
    <col min="8194" max="8194" width="9.42578125" customWidth="1"/>
    <col min="8199" max="8199" width="17.7109375" customWidth="1"/>
    <col min="8200" max="8200" width="8" customWidth="1"/>
    <col min="8201" max="8201" width="8.140625" customWidth="1"/>
    <col min="8202" max="8202" width="13.85546875" bestFit="1" customWidth="1"/>
    <col min="8203" max="8204" width="0" hidden="1" customWidth="1"/>
    <col min="8205" max="8205" width="10.42578125" customWidth="1"/>
    <col min="8449" max="8449" width="8.5703125" customWidth="1"/>
    <col min="8450" max="8450" width="9.42578125" customWidth="1"/>
    <col min="8455" max="8455" width="17.7109375" customWidth="1"/>
    <col min="8456" max="8456" width="8" customWidth="1"/>
    <col min="8457" max="8457" width="8.140625" customWidth="1"/>
    <col min="8458" max="8458" width="13.85546875" bestFit="1" customWidth="1"/>
    <col min="8459" max="8460" width="0" hidden="1" customWidth="1"/>
    <col min="8461" max="8461" width="10.42578125" customWidth="1"/>
    <col min="8705" max="8705" width="8.5703125" customWidth="1"/>
    <col min="8706" max="8706" width="9.42578125" customWidth="1"/>
    <col min="8711" max="8711" width="17.7109375" customWidth="1"/>
    <col min="8712" max="8712" width="8" customWidth="1"/>
    <col min="8713" max="8713" width="8.140625" customWidth="1"/>
    <col min="8714" max="8714" width="13.85546875" bestFit="1" customWidth="1"/>
    <col min="8715" max="8716" width="0" hidden="1" customWidth="1"/>
    <col min="8717" max="8717" width="10.42578125" customWidth="1"/>
    <col min="8961" max="8961" width="8.5703125" customWidth="1"/>
    <col min="8962" max="8962" width="9.42578125" customWidth="1"/>
    <col min="8967" max="8967" width="17.7109375" customWidth="1"/>
    <col min="8968" max="8968" width="8" customWidth="1"/>
    <col min="8969" max="8969" width="8.140625" customWidth="1"/>
    <col min="8970" max="8970" width="13.85546875" bestFit="1" customWidth="1"/>
    <col min="8971" max="8972" width="0" hidden="1" customWidth="1"/>
    <col min="8973" max="8973" width="10.42578125" customWidth="1"/>
    <col min="9217" max="9217" width="8.5703125" customWidth="1"/>
    <col min="9218" max="9218" width="9.42578125" customWidth="1"/>
    <col min="9223" max="9223" width="17.7109375" customWidth="1"/>
    <col min="9224" max="9224" width="8" customWidth="1"/>
    <col min="9225" max="9225" width="8.140625" customWidth="1"/>
    <col min="9226" max="9226" width="13.85546875" bestFit="1" customWidth="1"/>
    <col min="9227" max="9228" width="0" hidden="1" customWidth="1"/>
    <col min="9229" max="9229" width="10.42578125" customWidth="1"/>
    <col min="9473" max="9473" width="8.5703125" customWidth="1"/>
    <col min="9474" max="9474" width="9.42578125" customWidth="1"/>
    <col min="9479" max="9479" width="17.7109375" customWidth="1"/>
    <col min="9480" max="9480" width="8" customWidth="1"/>
    <col min="9481" max="9481" width="8.140625" customWidth="1"/>
    <col min="9482" max="9482" width="13.85546875" bestFit="1" customWidth="1"/>
    <col min="9483" max="9484" width="0" hidden="1" customWidth="1"/>
    <col min="9485" max="9485" width="10.42578125" customWidth="1"/>
    <col min="9729" max="9729" width="8.5703125" customWidth="1"/>
    <col min="9730" max="9730" width="9.42578125" customWidth="1"/>
    <col min="9735" max="9735" width="17.7109375" customWidth="1"/>
    <col min="9736" max="9736" width="8" customWidth="1"/>
    <col min="9737" max="9737" width="8.140625" customWidth="1"/>
    <col min="9738" max="9738" width="13.85546875" bestFit="1" customWidth="1"/>
    <col min="9739" max="9740" width="0" hidden="1" customWidth="1"/>
    <col min="9741" max="9741" width="10.42578125" customWidth="1"/>
    <col min="9985" max="9985" width="8.5703125" customWidth="1"/>
    <col min="9986" max="9986" width="9.42578125" customWidth="1"/>
    <col min="9991" max="9991" width="17.7109375" customWidth="1"/>
    <col min="9992" max="9992" width="8" customWidth="1"/>
    <col min="9993" max="9993" width="8.140625" customWidth="1"/>
    <col min="9994" max="9994" width="13.85546875" bestFit="1" customWidth="1"/>
    <col min="9995" max="9996" width="0" hidden="1" customWidth="1"/>
    <col min="9997" max="9997" width="10.42578125" customWidth="1"/>
    <col min="10241" max="10241" width="8.5703125" customWidth="1"/>
    <col min="10242" max="10242" width="9.42578125" customWidth="1"/>
    <col min="10247" max="10247" width="17.7109375" customWidth="1"/>
    <col min="10248" max="10248" width="8" customWidth="1"/>
    <col min="10249" max="10249" width="8.140625" customWidth="1"/>
    <col min="10250" max="10250" width="13.85546875" bestFit="1" customWidth="1"/>
    <col min="10251" max="10252" width="0" hidden="1" customWidth="1"/>
    <col min="10253" max="10253" width="10.42578125" customWidth="1"/>
    <col min="10497" max="10497" width="8.5703125" customWidth="1"/>
    <col min="10498" max="10498" width="9.42578125" customWidth="1"/>
    <col min="10503" max="10503" width="17.7109375" customWidth="1"/>
    <col min="10504" max="10504" width="8" customWidth="1"/>
    <col min="10505" max="10505" width="8.140625" customWidth="1"/>
    <col min="10506" max="10506" width="13.85546875" bestFit="1" customWidth="1"/>
    <col min="10507" max="10508" width="0" hidden="1" customWidth="1"/>
    <col min="10509" max="10509" width="10.42578125" customWidth="1"/>
    <col min="10753" max="10753" width="8.5703125" customWidth="1"/>
    <col min="10754" max="10754" width="9.42578125" customWidth="1"/>
    <col min="10759" max="10759" width="17.7109375" customWidth="1"/>
    <col min="10760" max="10760" width="8" customWidth="1"/>
    <col min="10761" max="10761" width="8.140625" customWidth="1"/>
    <col min="10762" max="10762" width="13.85546875" bestFit="1" customWidth="1"/>
    <col min="10763" max="10764" width="0" hidden="1" customWidth="1"/>
    <col min="10765" max="10765" width="10.42578125" customWidth="1"/>
    <col min="11009" max="11009" width="8.5703125" customWidth="1"/>
    <col min="11010" max="11010" width="9.42578125" customWidth="1"/>
    <col min="11015" max="11015" width="17.7109375" customWidth="1"/>
    <col min="11016" max="11016" width="8" customWidth="1"/>
    <col min="11017" max="11017" width="8.140625" customWidth="1"/>
    <col min="11018" max="11018" width="13.85546875" bestFit="1" customWidth="1"/>
    <col min="11019" max="11020" width="0" hidden="1" customWidth="1"/>
    <col min="11021" max="11021" width="10.42578125" customWidth="1"/>
    <col min="11265" max="11265" width="8.5703125" customWidth="1"/>
    <col min="11266" max="11266" width="9.42578125" customWidth="1"/>
    <col min="11271" max="11271" width="17.7109375" customWidth="1"/>
    <col min="11272" max="11272" width="8" customWidth="1"/>
    <col min="11273" max="11273" width="8.140625" customWidth="1"/>
    <col min="11274" max="11274" width="13.85546875" bestFit="1" customWidth="1"/>
    <col min="11275" max="11276" width="0" hidden="1" customWidth="1"/>
    <col min="11277" max="11277" width="10.42578125" customWidth="1"/>
    <col min="11521" max="11521" width="8.5703125" customWidth="1"/>
    <col min="11522" max="11522" width="9.42578125" customWidth="1"/>
    <col min="11527" max="11527" width="17.7109375" customWidth="1"/>
    <col min="11528" max="11528" width="8" customWidth="1"/>
    <col min="11529" max="11529" width="8.140625" customWidth="1"/>
    <col min="11530" max="11530" width="13.85546875" bestFit="1" customWidth="1"/>
    <col min="11531" max="11532" width="0" hidden="1" customWidth="1"/>
    <col min="11533" max="11533" width="10.42578125" customWidth="1"/>
    <col min="11777" max="11777" width="8.5703125" customWidth="1"/>
    <col min="11778" max="11778" width="9.42578125" customWidth="1"/>
    <col min="11783" max="11783" width="17.7109375" customWidth="1"/>
    <col min="11784" max="11784" width="8" customWidth="1"/>
    <col min="11785" max="11785" width="8.140625" customWidth="1"/>
    <col min="11786" max="11786" width="13.85546875" bestFit="1" customWidth="1"/>
    <col min="11787" max="11788" width="0" hidden="1" customWidth="1"/>
    <col min="11789" max="11789" width="10.42578125" customWidth="1"/>
    <col min="12033" max="12033" width="8.5703125" customWidth="1"/>
    <col min="12034" max="12034" width="9.42578125" customWidth="1"/>
    <col min="12039" max="12039" width="17.7109375" customWidth="1"/>
    <col min="12040" max="12040" width="8" customWidth="1"/>
    <col min="12041" max="12041" width="8.140625" customWidth="1"/>
    <col min="12042" max="12042" width="13.85546875" bestFit="1" customWidth="1"/>
    <col min="12043" max="12044" width="0" hidden="1" customWidth="1"/>
    <col min="12045" max="12045" width="10.42578125" customWidth="1"/>
    <col min="12289" max="12289" width="8.5703125" customWidth="1"/>
    <col min="12290" max="12290" width="9.42578125" customWidth="1"/>
    <col min="12295" max="12295" width="17.7109375" customWidth="1"/>
    <col min="12296" max="12296" width="8" customWidth="1"/>
    <col min="12297" max="12297" width="8.140625" customWidth="1"/>
    <col min="12298" max="12298" width="13.85546875" bestFit="1" customWidth="1"/>
    <col min="12299" max="12300" width="0" hidden="1" customWidth="1"/>
    <col min="12301" max="12301" width="10.42578125" customWidth="1"/>
    <col min="12545" max="12545" width="8.5703125" customWidth="1"/>
    <col min="12546" max="12546" width="9.42578125" customWidth="1"/>
    <col min="12551" max="12551" width="17.7109375" customWidth="1"/>
    <col min="12552" max="12552" width="8" customWidth="1"/>
    <col min="12553" max="12553" width="8.140625" customWidth="1"/>
    <col min="12554" max="12554" width="13.85546875" bestFit="1" customWidth="1"/>
    <col min="12555" max="12556" width="0" hidden="1" customWidth="1"/>
    <col min="12557" max="12557" width="10.42578125" customWidth="1"/>
    <col min="12801" max="12801" width="8.5703125" customWidth="1"/>
    <col min="12802" max="12802" width="9.42578125" customWidth="1"/>
    <col min="12807" max="12807" width="17.7109375" customWidth="1"/>
    <col min="12808" max="12808" width="8" customWidth="1"/>
    <col min="12809" max="12809" width="8.140625" customWidth="1"/>
    <col min="12810" max="12810" width="13.85546875" bestFit="1" customWidth="1"/>
    <col min="12811" max="12812" width="0" hidden="1" customWidth="1"/>
    <col min="12813" max="12813" width="10.42578125" customWidth="1"/>
    <col min="13057" max="13057" width="8.5703125" customWidth="1"/>
    <col min="13058" max="13058" width="9.42578125" customWidth="1"/>
    <col min="13063" max="13063" width="17.7109375" customWidth="1"/>
    <col min="13064" max="13064" width="8" customWidth="1"/>
    <col min="13065" max="13065" width="8.140625" customWidth="1"/>
    <col min="13066" max="13066" width="13.85546875" bestFit="1" customWidth="1"/>
    <col min="13067" max="13068" width="0" hidden="1" customWidth="1"/>
    <col min="13069" max="13069" width="10.42578125" customWidth="1"/>
    <col min="13313" max="13313" width="8.5703125" customWidth="1"/>
    <col min="13314" max="13314" width="9.42578125" customWidth="1"/>
    <col min="13319" max="13319" width="17.7109375" customWidth="1"/>
    <col min="13320" max="13320" width="8" customWidth="1"/>
    <col min="13321" max="13321" width="8.140625" customWidth="1"/>
    <col min="13322" max="13322" width="13.85546875" bestFit="1" customWidth="1"/>
    <col min="13323" max="13324" width="0" hidden="1" customWidth="1"/>
    <col min="13325" max="13325" width="10.42578125" customWidth="1"/>
    <col min="13569" max="13569" width="8.5703125" customWidth="1"/>
    <col min="13570" max="13570" width="9.42578125" customWidth="1"/>
    <col min="13575" max="13575" width="17.7109375" customWidth="1"/>
    <col min="13576" max="13576" width="8" customWidth="1"/>
    <col min="13577" max="13577" width="8.140625" customWidth="1"/>
    <col min="13578" max="13578" width="13.85546875" bestFit="1" customWidth="1"/>
    <col min="13579" max="13580" width="0" hidden="1" customWidth="1"/>
    <col min="13581" max="13581" width="10.42578125" customWidth="1"/>
    <col min="13825" max="13825" width="8.5703125" customWidth="1"/>
    <col min="13826" max="13826" width="9.42578125" customWidth="1"/>
    <col min="13831" max="13831" width="17.7109375" customWidth="1"/>
    <col min="13832" max="13832" width="8" customWidth="1"/>
    <col min="13833" max="13833" width="8.140625" customWidth="1"/>
    <col min="13834" max="13834" width="13.85546875" bestFit="1" customWidth="1"/>
    <col min="13835" max="13836" width="0" hidden="1" customWidth="1"/>
    <col min="13837" max="13837" width="10.42578125" customWidth="1"/>
    <col min="14081" max="14081" width="8.5703125" customWidth="1"/>
    <col min="14082" max="14082" width="9.42578125" customWidth="1"/>
    <col min="14087" max="14087" width="17.7109375" customWidth="1"/>
    <col min="14088" max="14088" width="8" customWidth="1"/>
    <col min="14089" max="14089" width="8.140625" customWidth="1"/>
    <col min="14090" max="14090" width="13.85546875" bestFit="1" customWidth="1"/>
    <col min="14091" max="14092" width="0" hidden="1" customWidth="1"/>
    <col min="14093" max="14093" width="10.42578125" customWidth="1"/>
    <col min="14337" max="14337" width="8.5703125" customWidth="1"/>
    <col min="14338" max="14338" width="9.42578125" customWidth="1"/>
    <col min="14343" max="14343" width="17.7109375" customWidth="1"/>
    <col min="14344" max="14344" width="8" customWidth="1"/>
    <col min="14345" max="14345" width="8.140625" customWidth="1"/>
    <col min="14346" max="14346" width="13.85546875" bestFit="1" customWidth="1"/>
    <col min="14347" max="14348" width="0" hidden="1" customWidth="1"/>
    <col min="14349" max="14349" width="10.42578125" customWidth="1"/>
    <col min="14593" max="14593" width="8.5703125" customWidth="1"/>
    <col min="14594" max="14594" width="9.42578125" customWidth="1"/>
    <col min="14599" max="14599" width="17.7109375" customWidth="1"/>
    <col min="14600" max="14600" width="8" customWidth="1"/>
    <col min="14601" max="14601" width="8.140625" customWidth="1"/>
    <col min="14602" max="14602" width="13.85546875" bestFit="1" customWidth="1"/>
    <col min="14603" max="14604" width="0" hidden="1" customWidth="1"/>
    <col min="14605" max="14605" width="10.42578125" customWidth="1"/>
    <col min="14849" max="14849" width="8.5703125" customWidth="1"/>
    <col min="14850" max="14850" width="9.42578125" customWidth="1"/>
    <col min="14855" max="14855" width="17.7109375" customWidth="1"/>
    <col min="14856" max="14856" width="8" customWidth="1"/>
    <col min="14857" max="14857" width="8.140625" customWidth="1"/>
    <col min="14858" max="14858" width="13.85546875" bestFit="1" customWidth="1"/>
    <col min="14859" max="14860" width="0" hidden="1" customWidth="1"/>
    <col min="14861" max="14861" width="10.42578125" customWidth="1"/>
    <col min="15105" max="15105" width="8.5703125" customWidth="1"/>
    <col min="15106" max="15106" width="9.42578125" customWidth="1"/>
    <col min="15111" max="15111" width="17.7109375" customWidth="1"/>
    <col min="15112" max="15112" width="8" customWidth="1"/>
    <col min="15113" max="15113" width="8.140625" customWidth="1"/>
    <col min="15114" max="15114" width="13.85546875" bestFit="1" customWidth="1"/>
    <col min="15115" max="15116" width="0" hidden="1" customWidth="1"/>
    <col min="15117" max="15117" width="10.42578125" customWidth="1"/>
    <col min="15361" max="15361" width="8.5703125" customWidth="1"/>
    <col min="15362" max="15362" width="9.42578125" customWidth="1"/>
    <col min="15367" max="15367" width="17.7109375" customWidth="1"/>
    <col min="15368" max="15368" width="8" customWidth="1"/>
    <col min="15369" max="15369" width="8.140625" customWidth="1"/>
    <col min="15370" max="15370" width="13.85546875" bestFit="1" customWidth="1"/>
    <col min="15371" max="15372" width="0" hidden="1" customWidth="1"/>
    <col min="15373" max="15373" width="10.42578125" customWidth="1"/>
    <col min="15617" max="15617" width="8.5703125" customWidth="1"/>
    <col min="15618" max="15618" width="9.42578125" customWidth="1"/>
    <col min="15623" max="15623" width="17.7109375" customWidth="1"/>
    <col min="15624" max="15624" width="8" customWidth="1"/>
    <col min="15625" max="15625" width="8.140625" customWidth="1"/>
    <col min="15626" max="15626" width="13.85546875" bestFit="1" customWidth="1"/>
    <col min="15627" max="15628" width="0" hidden="1" customWidth="1"/>
    <col min="15629" max="15629" width="10.42578125" customWidth="1"/>
    <col min="15873" max="15873" width="8.5703125" customWidth="1"/>
    <col min="15874" max="15874" width="9.42578125" customWidth="1"/>
    <col min="15879" max="15879" width="17.7109375" customWidth="1"/>
    <col min="15880" max="15880" width="8" customWidth="1"/>
    <col min="15881" max="15881" width="8.140625" customWidth="1"/>
    <col min="15882" max="15882" width="13.85546875" bestFit="1" customWidth="1"/>
    <col min="15883" max="15884" width="0" hidden="1" customWidth="1"/>
    <col min="15885" max="15885" width="10.42578125" customWidth="1"/>
    <col min="16129" max="16129" width="8.5703125" customWidth="1"/>
    <col min="16130" max="16130" width="9.42578125" customWidth="1"/>
    <col min="16135" max="16135" width="17.7109375" customWidth="1"/>
    <col min="16136" max="16136" width="8" customWidth="1"/>
    <col min="16137" max="16137" width="8.140625" customWidth="1"/>
    <col min="16138" max="16138" width="13.85546875" bestFit="1" customWidth="1"/>
    <col min="16139" max="16140" width="0" hidden="1" customWidth="1"/>
    <col min="16141" max="16141" width="10.42578125" customWidth="1"/>
  </cols>
  <sheetData>
    <row r="1" spans="1:11" ht="15" customHeight="1" x14ac:dyDescent="0.25">
      <c r="A1" s="108" t="s">
        <v>14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</row>
    <row r="2" spans="1:11" ht="63" customHeight="1" x14ac:dyDescent="0.25">
      <c r="A2" s="108"/>
      <c r="B2" s="108"/>
      <c r="C2" s="108"/>
      <c r="D2" s="108"/>
      <c r="E2" s="108"/>
      <c r="F2" s="108"/>
      <c r="G2" s="108"/>
      <c r="H2" s="108"/>
      <c r="I2" s="108"/>
      <c r="J2" s="108"/>
      <c r="K2" s="108"/>
    </row>
    <row r="3" spans="1:11" ht="15" customHeight="1" x14ac:dyDescent="0.25">
      <c r="A3" s="109"/>
      <c r="B3" s="109"/>
      <c r="C3" s="109"/>
      <c r="D3" s="109"/>
      <c r="E3" s="109"/>
      <c r="F3" s="109"/>
      <c r="G3" s="109"/>
      <c r="H3" s="109"/>
      <c r="I3" s="109"/>
      <c r="J3" s="109"/>
      <c r="K3" s="1"/>
    </row>
    <row r="4" spans="1:11" ht="15" customHeight="1" x14ac:dyDescent="0.25">
      <c r="A4" s="110" t="s">
        <v>0</v>
      </c>
      <c r="B4" s="110"/>
      <c r="C4" s="110" t="s">
        <v>6</v>
      </c>
      <c r="D4" s="110"/>
      <c r="E4" s="110"/>
      <c r="F4" s="110"/>
      <c r="G4" s="110"/>
      <c r="H4" s="6" t="s">
        <v>1</v>
      </c>
      <c r="I4" s="6" t="s">
        <v>2</v>
      </c>
      <c r="J4" s="6" t="s">
        <v>3</v>
      </c>
      <c r="K4" s="1"/>
    </row>
    <row r="5" spans="1:11" ht="15" customHeight="1" x14ac:dyDescent="0.25">
      <c r="A5" s="113"/>
      <c r="B5" s="114"/>
      <c r="C5" s="113"/>
      <c r="D5" s="115"/>
      <c r="E5" s="115"/>
      <c r="F5" s="115"/>
      <c r="G5" s="114"/>
      <c r="H5" s="6"/>
      <c r="I5" s="6"/>
      <c r="J5" s="6"/>
      <c r="K5" s="1"/>
    </row>
    <row r="6" spans="1:11" x14ac:dyDescent="0.25">
      <c r="A6" s="12"/>
      <c r="B6" s="13"/>
      <c r="C6" s="12"/>
      <c r="D6" s="15"/>
      <c r="E6" s="15"/>
      <c r="F6" s="15"/>
      <c r="G6" s="13"/>
      <c r="H6" s="14"/>
      <c r="I6" s="13"/>
      <c r="J6" s="4"/>
      <c r="K6" s="5"/>
    </row>
    <row r="7" spans="1:11" x14ac:dyDescent="0.25">
      <c r="A7" s="97" t="s">
        <v>11</v>
      </c>
      <c r="B7" s="97"/>
      <c r="C7" s="103" t="s">
        <v>10</v>
      </c>
      <c r="D7" s="104"/>
      <c r="E7" s="104"/>
      <c r="F7" s="104"/>
      <c r="G7" s="105"/>
      <c r="H7" s="21" t="s">
        <v>4</v>
      </c>
      <c r="I7" s="2">
        <v>2495.6999999999998</v>
      </c>
      <c r="J7" s="3">
        <f>I7*1</f>
        <v>2495.6999999999998</v>
      </c>
      <c r="K7" s="5"/>
    </row>
    <row r="8" spans="1:11" x14ac:dyDescent="0.25">
      <c r="A8" s="35"/>
      <c r="B8" s="36"/>
      <c r="C8" s="103" t="s">
        <v>12</v>
      </c>
      <c r="D8" s="104"/>
      <c r="E8" s="104"/>
      <c r="F8" s="104"/>
      <c r="G8" s="105"/>
      <c r="H8" s="21" t="s">
        <v>4</v>
      </c>
      <c r="I8" s="11">
        <v>2495.6999999999998</v>
      </c>
      <c r="J8" s="3">
        <f>I8*0.4</f>
        <v>998.28</v>
      </c>
      <c r="K8" s="5"/>
    </row>
    <row r="9" spans="1:11" x14ac:dyDescent="0.25">
      <c r="A9" s="35"/>
      <c r="B9" s="36"/>
      <c r="C9" s="103" t="s">
        <v>13</v>
      </c>
      <c r="D9" s="104"/>
      <c r="E9" s="104"/>
      <c r="F9" s="104"/>
      <c r="G9" s="105"/>
      <c r="H9" s="21" t="s">
        <v>4</v>
      </c>
      <c r="I9" s="11">
        <v>2495.6999999999998</v>
      </c>
      <c r="J9" s="3">
        <f>I9*0.13</f>
        <v>324.44099999999997</v>
      </c>
      <c r="K9" s="5"/>
    </row>
    <row r="10" spans="1:11" x14ac:dyDescent="0.25">
      <c r="A10" s="12"/>
      <c r="B10" s="13"/>
      <c r="C10" s="103" t="s">
        <v>15</v>
      </c>
      <c r="D10" s="104"/>
      <c r="E10" s="104"/>
      <c r="F10" s="104"/>
      <c r="G10" s="105"/>
      <c r="H10" s="21" t="s">
        <v>8</v>
      </c>
      <c r="I10" s="11">
        <v>64</v>
      </c>
      <c r="J10" s="3">
        <f>I10*0.62</f>
        <v>39.68</v>
      </c>
      <c r="K10" s="5"/>
    </row>
    <row r="11" spans="1:11" x14ac:dyDescent="0.25">
      <c r="A11" s="98"/>
      <c r="B11" s="99"/>
      <c r="C11" s="103" t="s">
        <v>16</v>
      </c>
      <c r="D11" s="104"/>
      <c r="E11" s="104"/>
      <c r="F11" s="104"/>
      <c r="G11" s="105"/>
      <c r="H11" s="14"/>
      <c r="I11" s="13"/>
      <c r="J11" s="3">
        <v>1837.3</v>
      </c>
      <c r="K11" s="5"/>
    </row>
    <row r="12" spans="1:11" ht="39.75" customHeight="1" x14ac:dyDescent="0.25">
      <c r="A12" s="19"/>
      <c r="B12" s="20"/>
      <c r="C12" s="100" t="s">
        <v>19</v>
      </c>
      <c r="D12" s="101"/>
      <c r="E12" s="101"/>
      <c r="F12" s="101"/>
      <c r="G12" s="102"/>
      <c r="H12" s="21" t="s">
        <v>9</v>
      </c>
      <c r="I12" s="20">
        <v>5</v>
      </c>
      <c r="J12" s="3">
        <v>10863</v>
      </c>
      <c r="K12" s="5"/>
    </row>
    <row r="13" spans="1:11" ht="21.75" customHeight="1" x14ac:dyDescent="0.25">
      <c r="A13" s="37"/>
      <c r="B13" s="38"/>
      <c r="C13" s="100" t="s">
        <v>20</v>
      </c>
      <c r="D13" s="101"/>
      <c r="E13" s="101"/>
      <c r="F13" s="101"/>
      <c r="G13" s="102"/>
      <c r="H13" s="21" t="s">
        <v>4</v>
      </c>
      <c r="I13" s="38">
        <v>700</v>
      </c>
      <c r="J13" s="3">
        <v>3157</v>
      </c>
      <c r="K13" s="5"/>
    </row>
    <row r="14" spans="1:11" ht="55.5" customHeight="1" x14ac:dyDescent="0.25">
      <c r="A14" s="8"/>
      <c r="B14" s="9"/>
      <c r="C14" s="100" t="s">
        <v>25</v>
      </c>
      <c r="D14" s="101"/>
      <c r="E14" s="101"/>
      <c r="F14" s="101"/>
      <c r="G14" s="102"/>
      <c r="H14" s="10" t="s">
        <v>23</v>
      </c>
      <c r="I14" s="9">
        <v>1</v>
      </c>
      <c r="J14" s="3">
        <v>8330</v>
      </c>
      <c r="K14" s="5"/>
    </row>
    <row r="15" spans="1:11" ht="55.5" customHeight="1" x14ac:dyDescent="0.25">
      <c r="A15" s="39"/>
      <c r="B15" s="40"/>
      <c r="C15" s="100" t="s">
        <v>24</v>
      </c>
      <c r="D15" s="101"/>
      <c r="E15" s="101"/>
      <c r="F15" s="101"/>
      <c r="G15" s="102"/>
      <c r="H15" s="21" t="s">
        <v>23</v>
      </c>
      <c r="I15" s="40">
        <v>1</v>
      </c>
      <c r="J15" s="3">
        <v>7940</v>
      </c>
      <c r="K15" s="5"/>
    </row>
    <row r="16" spans="1:11" ht="13.5" customHeight="1" x14ac:dyDescent="0.25">
      <c r="A16" s="98" t="s">
        <v>5</v>
      </c>
      <c r="B16" s="99"/>
      <c r="C16" s="16"/>
      <c r="D16" s="17"/>
      <c r="E16" s="17"/>
      <c r="F16" s="17"/>
      <c r="G16" s="18"/>
      <c r="H16" s="14"/>
      <c r="I16" s="13"/>
      <c r="J16" s="4">
        <f>SUM(J7:J15)</f>
        <v>35985.400999999998</v>
      </c>
      <c r="K16" s="5"/>
    </row>
    <row r="17" spans="1:11" ht="13.5" customHeight="1" x14ac:dyDescent="0.25">
      <c r="A17" s="25"/>
      <c r="B17" s="26"/>
      <c r="C17" s="22"/>
      <c r="D17" s="23"/>
      <c r="E17" s="23"/>
      <c r="F17" s="23"/>
      <c r="G17" s="24"/>
      <c r="H17" s="21"/>
      <c r="I17" s="26"/>
      <c r="J17" s="4"/>
      <c r="K17" s="5"/>
    </row>
    <row r="18" spans="1:11" ht="13.5" customHeight="1" x14ac:dyDescent="0.25">
      <c r="A18" s="25"/>
      <c r="B18" s="26"/>
      <c r="C18" s="22"/>
      <c r="D18" s="23"/>
      <c r="E18" s="23"/>
      <c r="F18" s="23"/>
      <c r="G18" s="24"/>
      <c r="H18" s="21"/>
      <c r="I18" s="26"/>
      <c r="J18" s="4"/>
      <c r="K18" s="5"/>
    </row>
    <row r="19" spans="1:11" ht="13.5" customHeight="1" x14ac:dyDescent="0.25">
      <c r="A19" s="97" t="s">
        <v>17</v>
      </c>
      <c r="B19" s="97"/>
      <c r="C19" s="103" t="s">
        <v>10</v>
      </c>
      <c r="D19" s="104"/>
      <c r="E19" s="104"/>
      <c r="F19" s="104"/>
      <c r="G19" s="105"/>
      <c r="H19" s="21" t="s">
        <v>4</v>
      </c>
      <c r="I19" s="2">
        <v>2495.6999999999998</v>
      </c>
      <c r="J19" s="3">
        <f>I19*1</f>
        <v>2495.6999999999998</v>
      </c>
      <c r="K19" s="5"/>
    </row>
    <row r="20" spans="1:11" ht="13.5" customHeight="1" x14ac:dyDescent="0.25">
      <c r="A20" s="25"/>
      <c r="B20" s="26"/>
      <c r="C20" s="103" t="s">
        <v>12</v>
      </c>
      <c r="D20" s="104"/>
      <c r="E20" s="104"/>
      <c r="F20" s="104"/>
      <c r="G20" s="105"/>
      <c r="H20" s="21" t="s">
        <v>4</v>
      </c>
      <c r="I20" s="11">
        <v>2495.6999999999998</v>
      </c>
      <c r="J20" s="3">
        <f>I20*0.4</f>
        <v>998.28</v>
      </c>
      <c r="K20" s="5"/>
    </row>
    <row r="21" spans="1:11" ht="13.5" customHeight="1" x14ac:dyDescent="0.25">
      <c r="A21" s="25"/>
      <c r="B21" s="26"/>
      <c r="C21" s="103" t="s">
        <v>13</v>
      </c>
      <c r="D21" s="104"/>
      <c r="E21" s="104"/>
      <c r="F21" s="104"/>
      <c r="G21" s="105"/>
      <c r="H21" s="21" t="s">
        <v>4</v>
      </c>
      <c r="I21" s="11">
        <v>2495.6999999999998</v>
      </c>
      <c r="J21" s="3">
        <f>I21*0.13</f>
        <v>324.44099999999997</v>
      </c>
      <c r="K21" s="5"/>
    </row>
    <row r="22" spans="1:11" ht="13.5" customHeight="1" x14ac:dyDescent="0.25">
      <c r="A22" s="98"/>
      <c r="B22" s="99"/>
      <c r="C22" s="103" t="s">
        <v>26</v>
      </c>
      <c r="D22" s="104"/>
      <c r="E22" s="104"/>
      <c r="F22" s="104"/>
      <c r="G22" s="105"/>
      <c r="H22" s="21" t="s">
        <v>8</v>
      </c>
      <c r="I22" s="11">
        <v>64</v>
      </c>
      <c r="J22" s="3">
        <f>I22*0.62</f>
        <v>39.68</v>
      </c>
      <c r="K22" s="5"/>
    </row>
    <row r="23" spans="1:11" ht="28.5" customHeight="1" x14ac:dyDescent="0.25">
      <c r="A23" s="25"/>
      <c r="B23" s="26"/>
      <c r="C23" s="103" t="s">
        <v>27</v>
      </c>
      <c r="D23" s="104"/>
      <c r="E23" s="104"/>
      <c r="F23" s="104"/>
      <c r="G23" s="105"/>
      <c r="H23" s="21"/>
      <c r="I23" s="41"/>
      <c r="J23" s="3">
        <v>2148.31</v>
      </c>
      <c r="K23" s="5"/>
    </row>
    <row r="24" spans="1:11" ht="28.5" customHeight="1" x14ac:dyDescent="0.25">
      <c r="A24" s="25"/>
      <c r="B24" s="26"/>
      <c r="C24" s="100" t="s">
        <v>28</v>
      </c>
      <c r="D24" s="101"/>
      <c r="E24" s="101"/>
      <c r="F24" s="101"/>
      <c r="G24" s="102"/>
      <c r="H24" s="21" t="s">
        <v>23</v>
      </c>
      <c r="I24" s="26">
        <v>1</v>
      </c>
      <c r="J24" s="3">
        <v>30579</v>
      </c>
      <c r="K24" s="5"/>
    </row>
    <row r="25" spans="1:11" ht="13.5" customHeight="1" x14ac:dyDescent="0.25">
      <c r="A25" s="98" t="s">
        <v>5</v>
      </c>
      <c r="B25" s="99"/>
      <c r="C25" s="22"/>
      <c r="D25" s="23"/>
      <c r="E25" s="23"/>
      <c r="F25" s="23"/>
      <c r="G25" s="24"/>
      <c r="H25" s="21"/>
      <c r="I25" s="26"/>
      <c r="J25" s="4">
        <f>SUM(J19:J24)</f>
        <v>36585.411</v>
      </c>
      <c r="K25" s="5"/>
    </row>
    <row r="26" spans="1:11" ht="13.5" customHeight="1" x14ac:dyDescent="0.25">
      <c r="A26" s="25"/>
      <c r="B26" s="26"/>
      <c r="C26" s="22"/>
      <c r="D26" s="23"/>
      <c r="E26" s="23"/>
      <c r="F26" s="23"/>
      <c r="G26" s="24"/>
      <c r="H26" s="21"/>
      <c r="I26" s="26"/>
      <c r="J26" s="4"/>
      <c r="K26" s="5"/>
    </row>
    <row r="27" spans="1:11" ht="13.5" customHeight="1" x14ac:dyDescent="0.25">
      <c r="A27" s="97" t="s">
        <v>29</v>
      </c>
      <c r="B27" s="97"/>
      <c r="C27" s="103" t="s">
        <v>10</v>
      </c>
      <c r="D27" s="104"/>
      <c r="E27" s="104"/>
      <c r="F27" s="104"/>
      <c r="G27" s="105"/>
      <c r="H27" s="21" t="s">
        <v>4</v>
      </c>
      <c r="I27" s="2">
        <v>2495.6999999999998</v>
      </c>
      <c r="J27" s="3">
        <f>I27*1</f>
        <v>2495.6999999999998</v>
      </c>
      <c r="K27" s="5"/>
    </row>
    <row r="28" spans="1:11" ht="13.5" customHeight="1" x14ac:dyDescent="0.25">
      <c r="A28" s="42"/>
      <c r="B28" s="43"/>
      <c r="C28" s="103" t="s">
        <v>12</v>
      </c>
      <c r="D28" s="104"/>
      <c r="E28" s="104"/>
      <c r="F28" s="104"/>
      <c r="G28" s="105"/>
      <c r="H28" s="21" t="s">
        <v>4</v>
      </c>
      <c r="I28" s="11">
        <v>2495.6999999999998</v>
      </c>
      <c r="J28" s="3">
        <f>I28*0.4</f>
        <v>998.28</v>
      </c>
      <c r="K28" s="5"/>
    </row>
    <row r="29" spans="1:11" ht="13.5" customHeight="1" x14ac:dyDescent="0.25">
      <c r="A29" s="42"/>
      <c r="B29" s="43"/>
      <c r="C29" s="103" t="s">
        <v>13</v>
      </c>
      <c r="D29" s="104"/>
      <c r="E29" s="104"/>
      <c r="F29" s="104"/>
      <c r="G29" s="105"/>
      <c r="H29" s="21" t="s">
        <v>4</v>
      </c>
      <c r="I29" s="11">
        <v>2495.6999999999998</v>
      </c>
      <c r="J29" s="3">
        <f>I29*0.13</f>
        <v>324.44099999999997</v>
      </c>
      <c r="K29" s="5"/>
    </row>
    <row r="30" spans="1:11" ht="13.5" customHeight="1" x14ac:dyDescent="0.25">
      <c r="A30" s="98"/>
      <c r="B30" s="99"/>
      <c r="C30" s="103" t="s">
        <v>30</v>
      </c>
      <c r="D30" s="104"/>
      <c r="E30" s="104"/>
      <c r="F30" s="104"/>
      <c r="G30" s="105"/>
      <c r="H30" s="21" t="s">
        <v>8</v>
      </c>
      <c r="I30" s="11">
        <v>64</v>
      </c>
      <c r="J30" s="3">
        <f>I30*0.62</f>
        <v>39.68</v>
      </c>
      <c r="K30" s="5"/>
    </row>
    <row r="31" spans="1:11" ht="13.5" customHeight="1" x14ac:dyDescent="0.25">
      <c r="A31" s="42"/>
      <c r="B31" s="43"/>
      <c r="C31" s="103" t="s">
        <v>31</v>
      </c>
      <c r="D31" s="104"/>
      <c r="E31" s="104"/>
      <c r="F31" s="104"/>
      <c r="G31" s="105"/>
      <c r="H31" s="21"/>
      <c r="I31" s="43"/>
      <c r="J31" s="3">
        <v>2148.96</v>
      </c>
      <c r="K31" s="5"/>
    </row>
    <row r="32" spans="1:11" ht="13.5" customHeight="1" x14ac:dyDescent="0.25">
      <c r="A32" s="42"/>
      <c r="B32" s="43"/>
      <c r="C32" s="103" t="s">
        <v>32</v>
      </c>
      <c r="D32" s="104"/>
      <c r="E32" s="104"/>
      <c r="F32" s="104"/>
      <c r="G32" s="105"/>
      <c r="H32" s="21" t="s">
        <v>22</v>
      </c>
      <c r="I32" s="43">
        <v>1288</v>
      </c>
      <c r="J32" s="3">
        <v>42270</v>
      </c>
      <c r="K32" s="5"/>
    </row>
    <row r="33" spans="1:11" ht="30" customHeight="1" x14ac:dyDescent="0.25">
      <c r="A33" s="42"/>
      <c r="B33" s="43"/>
      <c r="C33" s="100" t="s">
        <v>33</v>
      </c>
      <c r="D33" s="101"/>
      <c r="E33" s="101"/>
      <c r="F33" s="101"/>
      <c r="G33" s="102"/>
      <c r="H33" s="21"/>
      <c r="I33" s="43"/>
      <c r="J33" s="3">
        <v>6670</v>
      </c>
      <c r="K33" s="5"/>
    </row>
    <row r="34" spans="1:11" ht="14.25" customHeight="1" x14ac:dyDescent="0.25">
      <c r="A34" s="52"/>
      <c r="B34" s="53"/>
      <c r="C34" s="100" t="s">
        <v>20</v>
      </c>
      <c r="D34" s="101"/>
      <c r="E34" s="101"/>
      <c r="F34" s="101"/>
      <c r="G34" s="102"/>
      <c r="H34" s="21" t="s">
        <v>4</v>
      </c>
      <c r="I34" s="53">
        <v>700</v>
      </c>
      <c r="J34" s="3">
        <v>3157</v>
      </c>
      <c r="K34" s="5"/>
    </row>
    <row r="35" spans="1:11" ht="13.5" customHeight="1" x14ac:dyDescent="0.25">
      <c r="A35" s="98" t="s">
        <v>5</v>
      </c>
      <c r="B35" s="99"/>
      <c r="C35" s="44"/>
      <c r="D35" s="45"/>
      <c r="E35" s="45"/>
      <c r="F35" s="45"/>
      <c r="G35" s="46"/>
      <c r="H35" s="21"/>
      <c r="I35" s="43"/>
      <c r="J35" s="4">
        <f>SUM(J27:J34)</f>
        <v>58104.061000000002</v>
      </c>
      <c r="K35" s="5"/>
    </row>
    <row r="36" spans="1:11" ht="13.5" customHeight="1" x14ac:dyDescent="0.25">
      <c r="A36" s="25"/>
      <c r="B36" s="26"/>
      <c r="C36" s="22"/>
      <c r="D36" s="23"/>
      <c r="E36" s="23"/>
      <c r="F36" s="23"/>
      <c r="G36" s="24"/>
      <c r="H36" s="21"/>
      <c r="I36" s="26"/>
      <c r="J36" s="4"/>
      <c r="K36" s="5"/>
    </row>
    <row r="37" spans="1:11" ht="13.5" customHeight="1" x14ac:dyDescent="0.25">
      <c r="A37" s="97" t="s">
        <v>34</v>
      </c>
      <c r="B37" s="97"/>
      <c r="C37" s="103" t="s">
        <v>10</v>
      </c>
      <c r="D37" s="104"/>
      <c r="E37" s="104"/>
      <c r="F37" s="104"/>
      <c r="G37" s="105"/>
      <c r="H37" s="21" t="s">
        <v>4</v>
      </c>
      <c r="I37" s="2">
        <v>2495.6999999999998</v>
      </c>
      <c r="J37" s="3">
        <f>I37*1</f>
        <v>2495.6999999999998</v>
      </c>
      <c r="K37" s="5"/>
    </row>
    <row r="38" spans="1:11" ht="13.5" customHeight="1" x14ac:dyDescent="0.25">
      <c r="A38" s="47"/>
      <c r="B38" s="48"/>
      <c r="C38" s="103" t="s">
        <v>12</v>
      </c>
      <c r="D38" s="104"/>
      <c r="E38" s="104"/>
      <c r="F38" s="104"/>
      <c r="G38" s="105"/>
      <c r="H38" s="21" t="s">
        <v>4</v>
      </c>
      <c r="I38" s="11">
        <v>2495.6999999999998</v>
      </c>
      <c r="J38" s="3">
        <f>I38*0.4</f>
        <v>998.28</v>
      </c>
      <c r="K38" s="5"/>
    </row>
    <row r="39" spans="1:11" ht="13.5" customHeight="1" x14ac:dyDescent="0.25">
      <c r="A39" s="47"/>
      <c r="B39" s="48"/>
      <c r="C39" s="103" t="s">
        <v>13</v>
      </c>
      <c r="D39" s="104"/>
      <c r="E39" s="104"/>
      <c r="F39" s="104"/>
      <c r="G39" s="105"/>
      <c r="H39" s="21" t="s">
        <v>4</v>
      </c>
      <c r="I39" s="11">
        <v>2495.6999999999998</v>
      </c>
      <c r="J39" s="3">
        <f>I39*0.13</f>
        <v>324.44099999999997</v>
      </c>
      <c r="K39" s="5"/>
    </row>
    <row r="40" spans="1:11" ht="13.5" customHeight="1" x14ac:dyDescent="0.25">
      <c r="A40" s="98"/>
      <c r="B40" s="99"/>
      <c r="C40" s="103" t="s">
        <v>35</v>
      </c>
      <c r="D40" s="104"/>
      <c r="E40" s="104"/>
      <c r="F40" s="104"/>
      <c r="G40" s="105"/>
      <c r="H40" s="21" t="s">
        <v>8</v>
      </c>
      <c r="I40" s="11">
        <v>64</v>
      </c>
      <c r="J40" s="3">
        <f>I40*0.62</f>
        <v>39.68</v>
      </c>
      <c r="K40" s="5"/>
    </row>
    <row r="41" spans="1:11" ht="13.5" customHeight="1" x14ac:dyDescent="0.25">
      <c r="A41" s="47"/>
      <c r="B41" s="48"/>
      <c r="C41" s="103" t="s">
        <v>36</v>
      </c>
      <c r="D41" s="104"/>
      <c r="E41" s="104"/>
      <c r="F41" s="104"/>
      <c r="G41" s="105"/>
      <c r="H41" s="21"/>
      <c r="I41" s="48"/>
      <c r="J41" s="3">
        <v>2512.13</v>
      </c>
      <c r="K41" s="5"/>
    </row>
    <row r="42" spans="1:11" ht="26.25" customHeight="1" x14ac:dyDescent="0.25">
      <c r="A42" s="47"/>
      <c r="B42" s="48"/>
      <c r="C42" s="100" t="s">
        <v>37</v>
      </c>
      <c r="D42" s="101"/>
      <c r="E42" s="101"/>
      <c r="F42" s="101"/>
      <c r="G42" s="102"/>
      <c r="H42" s="21" t="s">
        <v>38</v>
      </c>
      <c r="I42" s="48">
        <v>1</v>
      </c>
      <c r="J42" s="3">
        <v>1000</v>
      </c>
      <c r="K42" s="5"/>
    </row>
    <row r="43" spans="1:11" ht="13.5" customHeight="1" x14ac:dyDescent="0.25">
      <c r="A43" s="47"/>
      <c r="B43" s="48"/>
      <c r="C43" s="100" t="s">
        <v>20</v>
      </c>
      <c r="D43" s="101"/>
      <c r="E43" s="101"/>
      <c r="F43" s="101"/>
      <c r="G43" s="102"/>
      <c r="H43" s="21" t="s">
        <v>4</v>
      </c>
      <c r="I43" s="53">
        <v>700</v>
      </c>
      <c r="J43" s="3">
        <v>3157</v>
      </c>
      <c r="K43" s="5"/>
    </row>
    <row r="44" spans="1:11" ht="13.5" customHeight="1" x14ac:dyDescent="0.25">
      <c r="A44" s="98" t="s">
        <v>39</v>
      </c>
      <c r="B44" s="99"/>
      <c r="C44" s="49"/>
      <c r="D44" s="50"/>
      <c r="E44" s="50"/>
      <c r="F44" s="50"/>
      <c r="G44" s="51"/>
      <c r="H44" s="21"/>
      <c r="I44" s="48"/>
      <c r="J44" s="4">
        <f>SUM(J37:J43)</f>
        <v>10527.231</v>
      </c>
      <c r="K44" s="5"/>
    </row>
    <row r="45" spans="1:11" ht="13.5" customHeight="1" x14ac:dyDescent="0.25">
      <c r="A45" s="47"/>
      <c r="B45" s="48"/>
      <c r="C45" s="49"/>
      <c r="D45" s="50"/>
      <c r="E45" s="50"/>
      <c r="F45" s="50"/>
      <c r="G45" s="51"/>
      <c r="H45" s="21"/>
      <c r="I45" s="48"/>
      <c r="J45" s="4"/>
      <c r="K45" s="5"/>
    </row>
    <row r="46" spans="1:11" ht="13.5" customHeight="1" x14ac:dyDescent="0.25">
      <c r="A46" s="97" t="s">
        <v>40</v>
      </c>
      <c r="B46" s="97"/>
      <c r="C46" s="103" t="s">
        <v>10</v>
      </c>
      <c r="D46" s="104"/>
      <c r="E46" s="104"/>
      <c r="F46" s="104"/>
      <c r="G46" s="105"/>
      <c r="H46" s="21" t="s">
        <v>4</v>
      </c>
      <c r="I46" s="2">
        <v>2495.6999999999998</v>
      </c>
      <c r="J46" s="3">
        <f>I46*1</f>
        <v>2495.6999999999998</v>
      </c>
      <c r="K46" s="5"/>
    </row>
    <row r="47" spans="1:11" ht="13.5" customHeight="1" x14ac:dyDescent="0.25">
      <c r="A47" s="54"/>
      <c r="B47" s="55"/>
      <c r="C47" s="103" t="s">
        <v>12</v>
      </c>
      <c r="D47" s="104"/>
      <c r="E47" s="104"/>
      <c r="F47" s="104"/>
      <c r="G47" s="105"/>
      <c r="H47" s="21" t="s">
        <v>4</v>
      </c>
      <c r="I47" s="11">
        <v>2495.6999999999998</v>
      </c>
      <c r="J47" s="3">
        <f>I47*0.4</f>
        <v>998.28</v>
      </c>
      <c r="K47" s="5"/>
    </row>
    <row r="48" spans="1:11" ht="13.5" customHeight="1" x14ac:dyDescent="0.25">
      <c r="A48" s="54"/>
      <c r="B48" s="55"/>
      <c r="C48" s="103" t="s">
        <v>13</v>
      </c>
      <c r="D48" s="104"/>
      <c r="E48" s="104"/>
      <c r="F48" s="104"/>
      <c r="G48" s="105"/>
      <c r="H48" s="21" t="s">
        <v>4</v>
      </c>
      <c r="I48" s="11">
        <v>2495.6999999999998</v>
      </c>
      <c r="J48" s="3">
        <f>I48*0.13</f>
        <v>324.44099999999997</v>
      </c>
      <c r="K48" s="5"/>
    </row>
    <row r="49" spans="1:11" ht="13.5" customHeight="1" x14ac:dyDescent="0.25">
      <c r="A49" s="98"/>
      <c r="B49" s="99"/>
      <c r="C49" s="103" t="s">
        <v>41</v>
      </c>
      <c r="D49" s="104"/>
      <c r="E49" s="104"/>
      <c r="F49" s="104"/>
      <c r="G49" s="105"/>
      <c r="H49" s="21" t="s">
        <v>8</v>
      </c>
      <c r="I49" s="11">
        <v>64</v>
      </c>
      <c r="J49" s="3">
        <f>I49*0.62</f>
        <v>39.68</v>
      </c>
      <c r="K49" s="5"/>
    </row>
    <row r="50" spans="1:11" ht="13.5" customHeight="1" x14ac:dyDescent="0.25">
      <c r="A50" s="54"/>
      <c r="B50" s="55"/>
      <c r="C50" s="103" t="s">
        <v>42</v>
      </c>
      <c r="D50" s="104"/>
      <c r="E50" s="104"/>
      <c r="F50" s="104"/>
      <c r="G50" s="105"/>
      <c r="H50" s="21"/>
      <c r="I50" s="55"/>
      <c r="J50" s="3">
        <v>2997.8</v>
      </c>
      <c r="K50" s="5"/>
    </row>
    <row r="51" spans="1:11" ht="28.5" customHeight="1" x14ac:dyDescent="0.25">
      <c r="A51" s="54"/>
      <c r="B51" s="55"/>
      <c r="C51" s="100" t="s">
        <v>44</v>
      </c>
      <c r="D51" s="101"/>
      <c r="E51" s="101"/>
      <c r="F51" s="101"/>
      <c r="G51" s="102"/>
      <c r="H51" s="21" t="s">
        <v>23</v>
      </c>
      <c r="I51" s="55">
        <v>1</v>
      </c>
      <c r="J51" s="3">
        <v>4500</v>
      </c>
      <c r="K51" s="5"/>
    </row>
    <row r="52" spans="1:11" ht="41.25" customHeight="1" x14ac:dyDescent="0.25">
      <c r="A52" s="56"/>
      <c r="B52" s="57"/>
      <c r="C52" s="100" t="s">
        <v>45</v>
      </c>
      <c r="D52" s="101"/>
      <c r="E52" s="101"/>
      <c r="F52" s="101"/>
      <c r="G52" s="102"/>
      <c r="H52" s="21" t="s">
        <v>23</v>
      </c>
      <c r="I52" s="57">
        <v>1</v>
      </c>
      <c r="J52" s="3">
        <v>3790.1</v>
      </c>
      <c r="K52" s="5"/>
    </row>
    <row r="53" spans="1:11" ht="13.5" customHeight="1" x14ac:dyDescent="0.25">
      <c r="A53" s="54"/>
      <c r="B53" s="55"/>
      <c r="C53" s="100"/>
      <c r="D53" s="101"/>
      <c r="E53" s="101"/>
      <c r="F53" s="101"/>
      <c r="G53" s="102"/>
      <c r="H53" s="21"/>
      <c r="I53" s="55"/>
      <c r="J53" s="3"/>
      <c r="K53" s="5"/>
    </row>
    <row r="54" spans="1:11" ht="13.5" customHeight="1" x14ac:dyDescent="0.25">
      <c r="A54" s="98" t="s">
        <v>43</v>
      </c>
      <c r="B54" s="99"/>
      <c r="C54" s="58"/>
      <c r="D54" s="59"/>
      <c r="E54" s="59"/>
      <c r="F54" s="59"/>
      <c r="G54" s="60"/>
      <c r="H54" s="21"/>
      <c r="I54" s="62"/>
      <c r="J54" s="4">
        <f>SUM(J46:J53)</f>
        <v>15146.001</v>
      </c>
      <c r="K54" s="5"/>
    </row>
    <row r="55" spans="1:11" ht="13.5" customHeight="1" x14ac:dyDescent="0.25">
      <c r="A55" s="97" t="s">
        <v>48</v>
      </c>
      <c r="B55" s="97"/>
      <c r="C55" s="103" t="s">
        <v>10</v>
      </c>
      <c r="D55" s="104"/>
      <c r="E55" s="104"/>
      <c r="F55" s="104"/>
      <c r="G55" s="105"/>
      <c r="H55" s="21" t="s">
        <v>4</v>
      </c>
      <c r="I55" s="2">
        <v>2495.6999999999998</v>
      </c>
      <c r="J55" s="3">
        <f>I55*1</f>
        <v>2495.6999999999998</v>
      </c>
      <c r="K55" s="5"/>
    </row>
    <row r="56" spans="1:11" ht="13.5" customHeight="1" x14ac:dyDescent="0.25">
      <c r="A56" s="61"/>
      <c r="B56" s="62"/>
      <c r="C56" s="103" t="s">
        <v>12</v>
      </c>
      <c r="D56" s="104"/>
      <c r="E56" s="104"/>
      <c r="F56" s="104"/>
      <c r="G56" s="105"/>
      <c r="H56" s="21" t="s">
        <v>4</v>
      </c>
      <c r="I56" s="11">
        <v>2495.6999999999998</v>
      </c>
      <c r="J56" s="3">
        <f>I56*0.4</f>
        <v>998.28</v>
      </c>
      <c r="K56" s="5"/>
    </row>
    <row r="57" spans="1:11" ht="13.5" customHeight="1" x14ac:dyDescent="0.25">
      <c r="A57" s="61"/>
      <c r="B57" s="62"/>
      <c r="C57" s="103" t="s">
        <v>13</v>
      </c>
      <c r="D57" s="104"/>
      <c r="E57" s="104"/>
      <c r="F57" s="104"/>
      <c r="G57" s="105"/>
      <c r="H57" s="21" t="s">
        <v>4</v>
      </c>
      <c r="I57" s="11">
        <v>2495.6999999999998</v>
      </c>
      <c r="J57" s="3">
        <f>I57*0.13</f>
        <v>324.44099999999997</v>
      </c>
      <c r="K57" s="5"/>
    </row>
    <row r="58" spans="1:11" ht="13.5" customHeight="1" x14ac:dyDescent="0.25">
      <c r="A58" s="98"/>
      <c r="B58" s="99"/>
      <c r="C58" s="103" t="s">
        <v>49</v>
      </c>
      <c r="D58" s="104"/>
      <c r="E58" s="104"/>
      <c r="F58" s="104"/>
      <c r="G58" s="105"/>
      <c r="H58" s="21" t="s">
        <v>8</v>
      </c>
      <c r="I58" s="11">
        <v>64</v>
      </c>
      <c r="J58" s="3">
        <f>I58*0.62</f>
        <v>39.68</v>
      </c>
      <c r="K58" s="5"/>
    </row>
    <row r="59" spans="1:11" ht="13.5" customHeight="1" x14ac:dyDescent="0.25">
      <c r="A59" s="61"/>
      <c r="B59" s="62"/>
      <c r="C59" s="103" t="s">
        <v>50</v>
      </c>
      <c r="D59" s="104"/>
      <c r="E59" s="104"/>
      <c r="F59" s="104"/>
      <c r="G59" s="105"/>
      <c r="H59" s="21"/>
      <c r="I59" s="62"/>
      <c r="J59" s="3">
        <v>2513.16</v>
      </c>
      <c r="K59" s="5"/>
    </row>
    <row r="60" spans="1:11" ht="36.75" customHeight="1" x14ac:dyDescent="0.25">
      <c r="A60" s="61"/>
      <c r="B60" s="62"/>
      <c r="C60" s="100" t="s">
        <v>51</v>
      </c>
      <c r="D60" s="101"/>
      <c r="E60" s="101"/>
      <c r="F60" s="101"/>
      <c r="G60" s="102"/>
      <c r="H60" s="21" t="s">
        <v>23</v>
      </c>
      <c r="I60" s="62">
        <v>1</v>
      </c>
      <c r="J60" s="3">
        <v>6740</v>
      </c>
      <c r="K60" s="5"/>
    </row>
    <row r="61" spans="1:11" ht="38.25" customHeight="1" x14ac:dyDescent="0.25">
      <c r="A61" s="61"/>
      <c r="B61" s="62"/>
      <c r="C61" s="100" t="s">
        <v>52</v>
      </c>
      <c r="D61" s="101"/>
      <c r="E61" s="101"/>
      <c r="F61" s="101"/>
      <c r="G61" s="102"/>
      <c r="H61" s="21" t="s">
        <v>53</v>
      </c>
      <c r="I61" s="62">
        <v>1</v>
      </c>
      <c r="J61" s="3">
        <v>5328</v>
      </c>
      <c r="K61" s="5"/>
    </row>
    <row r="62" spans="1:11" ht="13.5" customHeight="1" x14ac:dyDescent="0.25">
      <c r="A62" s="61"/>
      <c r="B62" s="62"/>
      <c r="C62" s="100" t="s">
        <v>54</v>
      </c>
      <c r="D62" s="101"/>
      <c r="E62" s="101"/>
      <c r="F62" s="101"/>
      <c r="G62" s="102"/>
      <c r="H62" s="21" t="s">
        <v>53</v>
      </c>
      <c r="I62" s="62">
        <v>1</v>
      </c>
      <c r="J62" s="3">
        <v>2814</v>
      </c>
      <c r="K62" s="5"/>
    </row>
    <row r="63" spans="1:11" ht="13.5" customHeight="1" x14ac:dyDescent="0.25">
      <c r="A63" s="61"/>
      <c r="B63" s="62"/>
      <c r="C63" s="100"/>
      <c r="D63" s="101"/>
      <c r="E63" s="101"/>
      <c r="F63" s="101"/>
      <c r="G63" s="102"/>
      <c r="H63" s="21"/>
      <c r="I63" s="62"/>
      <c r="J63" s="3"/>
      <c r="K63" s="5"/>
    </row>
    <row r="64" spans="1:11" x14ac:dyDescent="0.25">
      <c r="A64" s="106" t="s">
        <v>43</v>
      </c>
      <c r="B64" s="107"/>
      <c r="C64" s="63"/>
      <c r="D64" s="64"/>
      <c r="E64" s="64"/>
      <c r="F64" s="64"/>
      <c r="G64" s="65"/>
      <c r="H64" s="66"/>
      <c r="I64" s="67"/>
      <c r="J64" s="68">
        <f>SUM(J55:J63)</f>
        <v>21253.260999999999</v>
      </c>
      <c r="K64" s="5"/>
    </row>
    <row r="65" spans="1:11" x14ac:dyDescent="0.25">
      <c r="A65" s="111"/>
      <c r="B65" s="112"/>
      <c r="C65" s="91"/>
      <c r="D65" s="92"/>
      <c r="E65" s="92"/>
      <c r="F65" s="92"/>
      <c r="G65" s="93"/>
      <c r="H65" s="77"/>
      <c r="I65" s="77"/>
      <c r="J65" s="78"/>
      <c r="K65" s="5"/>
    </row>
    <row r="66" spans="1:11" x14ac:dyDescent="0.25">
      <c r="A66" s="79"/>
      <c r="B66" s="80"/>
      <c r="C66" s="81"/>
      <c r="D66" s="82"/>
      <c r="E66" s="82"/>
      <c r="F66" s="82"/>
      <c r="G66" s="83"/>
      <c r="H66" s="77"/>
      <c r="I66" s="77"/>
      <c r="J66" s="78"/>
      <c r="K66" s="5"/>
    </row>
    <row r="67" spans="1:11" x14ac:dyDescent="0.25">
      <c r="A67" s="97" t="s">
        <v>55</v>
      </c>
      <c r="B67" s="97"/>
      <c r="C67" s="103" t="s">
        <v>10</v>
      </c>
      <c r="D67" s="104"/>
      <c r="E67" s="104"/>
      <c r="F67" s="104"/>
      <c r="G67" s="105"/>
      <c r="H67" s="21" t="s">
        <v>4</v>
      </c>
      <c r="I67" s="2">
        <v>2495.6999999999998</v>
      </c>
      <c r="J67" s="3">
        <f>I67*1</f>
        <v>2495.6999999999998</v>
      </c>
      <c r="K67" s="5"/>
    </row>
    <row r="68" spans="1:11" x14ac:dyDescent="0.25">
      <c r="A68" s="70"/>
      <c r="B68" s="71"/>
      <c r="C68" s="103" t="s">
        <v>12</v>
      </c>
      <c r="D68" s="104"/>
      <c r="E68" s="104"/>
      <c r="F68" s="104"/>
      <c r="G68" s="105"/>
      <c r="H68" s="21" t="s">
        <v>4</v>
      </c>
      <c r="I68" s="11">
        <v>2495.6999999999998</v>
      </c>
      <c r="J68" s="3">
        <f>I68*0.4</f>
        <v>998.28</v>
      </c>
      <c r="K68" s="5"/>
    </row>
    <row r="69" spans="1:11" x14ac:dyDescent="0.25">
      <c r="A69" s="70"/>
      <c r="B69" s="71"/>
      <c r="C69" s="103" t="s">
        <v>13</v>
      </c>
      <c r="D69" s="104"/>
      <c r="E69" s="104"/>
      <c r="F69" s="104"/>
      <c r="G69" s="105"/>
      <c r="H69" s="21" t="s">
        <v>4</v>
      </c>
      <c r="I69" s="11">
        <v>2495.6999999999998</v>
      </c>
      <c r="J69" s="3">
        <f>I69*0.13</f>
        <v>324.44099999999997</v>
      </c>
      <c r="K69" s="5"/>
    </row>
    <row r="70" spans="1:11" x14ac:dyDescent="0.25">
      <c r="A70" s="98"/>
      <c r="B70" s="99"/>
      <c r="C70" s="103" t="s">
        <v>56</v>
      </c>
      <c r="D70" s="104"/>
      <c r="E70" s="104"/>
      <c r="F70" s="104"/>
      <c r="G70" s="105"/>
      <c r="H70" s="21" t="s">
        <v>8</v>
      </c>
      <c r="I70" s="11">
        <v>64</v>
      </c>
      <c r="J70" s="3">
        <f>I70*0.62</f>
        <v>39.68</v>
      </c>
      <c r="K70" s="5"/>
    </row>
    <row r="71" spans="1:11" x14ac:dyDescent="0.25">
      <c r="A71" s="70"/>
      <c r="B71" s="71"/>
      <c r="C71" s="103" t="s">
        <v>57</v>
      </c>
      <c r="D71" s="104"/>
      <c r="E71" s="104"/>
      <c r="F71" s="104"/>
      <c r="G71" s="105"/>
      <c r="H71" s="21"/>
      <c r="I71" s="71"/>
      <c r="J71" s="3">
        <v>2107.14</v>
      </c>
      <c r="K71" s="5"/>
    </row>
    <row r="72" spans="1:11" ht="33.75" customHeight="1" x14ac:dyDescent="0.25">
      <c r="A72" s="70"/>
      <c r="B72" s="71"/>
      <c r="C72" s="117" t="s">
        <v>63</v>
      </c>
      <c r="D72" s="118"/>
      <c r="E72" s="118"/>
      <c r="F72" s="118"/>
      <c r="G72" s="119"/>
      <c r="H72" s="21" t="s">
        <v>23</v>
      </c>
      <c r="I72" s="71">
        <v>1</v>
      </c>
      <c r="J72" s="3">
        <v>14080</v>
      </c>
      <c r="K72" s="5"/>
    </row>
    <row r="73" spans="1:11" x14ac:dyDescent="0.25">
      <c r="A73" s="106" t="s">
        <v>43</v>
      </c>
      <c r="B73" s="107"/>
      <c r="C73" s="63"/>
      <c r="D73" s="64"/>
      <c r="E73" s="64"/>
      <c r="F73" s="64"/>
      <c r="G73" s="65"/>
      <c r="H73" s="66"/>
      <c r="I73" s="72"/>
      <c r="J73" s="68">
        <f>SUM(J67:J72)</f>
        <v>20045.240999999998</v>
      </c>
      <c r="K73" s="5"/>
    </row>
    <row r="74" spans="1:11" x14ac:dyDescent="0.25">
      <c r="A74" s="79"/>
      <c r="B74" s="80"/>
      <c r="C74" s="81"/>
      <c r="D74" s="82"/>
      <c r="E74" s="82"/>
      <c r="F74" s="82"/>
      <c r="G74" s="83"/>
      <c r="H74" s="77"/>
      <c r="I74" s="77"/>
      <c r="J74" s="78"/>
      <c r="K74" s="5"/>
    </row>
    <row r="75" spans="1:11" x14ac:dyDescent="0.25">
      <c r="A75" s="97" t="s">
        <v>60</v>
      </c>
      <c r="B75" s="97"/>
      <c r="C75" s="103" t="s">
        <v>10</v>
      </c>
      <c r="D75" s="104"/>
      <c r="E75" s="104"/>
      <c r="F75" s="104"/>
      <c r="G75" s="105"/>
      <c r="H75" s="21" t="s">
        <v>4</v>
      </c>
      <c r="I75" s="2">
        <v>2495.6999999999998</v>
      </c>
      <c r="J75" s="3">
        <f>I75*1</f>
        <v>2495.6999999999998</v>
      </c>
      <c r="K75" s="5"/>
    </row>
    <row r="76" spans="1:11" x14ac:dyDescent="0.25">
      <c r="A76" s="75"/>
      <c r="B76" s="76"/>
      <c r="C76" s="103" t="s">
        <v>12</v>
      </c>
      <c r="D76" s="104"/>
      <c r="E76" s="104"/>
      <c r="F76" s="104"/>
      <c r="G76" s="105"/>
      <c r="H76" s="21" t="s">
        <v>4</v>
      </c>
      <c r="I76" s="11">
        <v>2495.6999999999998</v>
      </c>
      <c r="J76" s="3">
        <f>I76*0.4</f>
        <v>998.28</v>
      </c>
      <c r="K76" s="5"/>
    </row>
    <row r="77" spans="1:11" x14ac:dyDescent="0.25">
      <c r="A77" s="75"/>
      <c r="B77" s="76"/>
      <c r="C77" s="103" t="s">
        <v>13</v>
      </c>
      <c r="D77" s="104"/>
      <c r="E77" s="104"/>
      <c r="F77" s="104"/>
      <c r="G77" s="105"/>
      <c r="H77" s="21" t="s">
        <v>4</v>
      </c>
      <c r="I77" s="11">
        <v>2495.6999999999998</v>
      </c>
      <c r="J77" s="3">
        <f>I77*0.13</f>
        <v>324.44099999999997</v>
      </c>
      <c r="K77" s="5"/>
    </row>
    <row r="78" spans="1:11" x14ac:dyDescent="0.25">
      <c r="A78" s="98"/>
      <c r="B78" s="99"/>
      <c r="C78" s="103" t="s">
        <v>61</v>
      </c>
      <c r="D78" s="104"/>
      <c r="E78" s="104"/>
      <c r="F78" s="104"/>
      <c r="G78" s="105"/>
      <c r="H78" s="21" t="s">
        <v>8</v>
      </c>
      <c r="I78" s="11">
        <v>64</v>
      </c>
      <c r="J78" s="3">
        <f>I78*0.62</f>
        <v>39.68</v>
      </c>
      <c r="K78" s="5"/>
    </row>
    <row r="79" spans="1:11" x14ac:dyDescent="0.25">
      <c r="A79" s="75"/>
      <c r="B79" s="76"/>
      <c r="C79" s="103" t="s">
        <v>62</v>
      </c>
      <c r="D79" s="104"/>
      <c r="E79" s="104"/>
      <c r="F79" s="104"/>
      <c r="G79" s="105"/>
      <c r="H79" s="21"/>
      <c r="I79" s="76"/>
      <c r="J79" s="3">
        <v>2387.9899999999998</v>
      </c>
      <c r="K79" s="5"/>
    </row>
    <row r="80" spans="1:11" ht="33" customHeight="1" x14ac:dyDescent="0.25">
      <c r="A80" s="75"/>
      <c r="B80" s="76"/>
      <c r="C80" s="100" t="s">
        <v>65</v>
      </c>
      <c r="D80" s="101"/>
      <c r="E80" s="101"/>
      <c r="F80" s="101"/>
      <c r="G80" s="102"/>
      <c r="H80" s="21" t="s">
        <v>23</v>
      </c>
      <c r="I80" s="76">
        <v>1</v>
      </c>
      <c r="J80" s="3">
        <v>6565</v>
      </c>
      <c r="K80" s="5"/>
    </row>
    <row r="81" spans="1:11" x14ac:dyDescent="0.25">
      <c r="A81" s="73"/>
      <c r="B81" s="74"/>
      <c r="C81" s="117"/>
      <c r="D81" s="118"/>
      <c r="E81" s="118"/>
      <c r="F81" s="118"/>
      <c r="G81" s="119"/>
      <c r="H81" s="66"/>
      <c r="I81" s="74"/>
      <c r="J81" s="89"/>
      <c r="K81" s="5"/>
    </row>
    <row r="82" spans="1:11" x14ac:dyDescent="0.25">
      <c r="A82" s="116" t="s">
        <v>43</v>
      </c>
      <c r="B82" s="116"/>
      <c r="C82" s="91"/>
      <c r="D82" s="92"/>
      <c r="E82" s="92"/>
      <c r="F82" s="92"/>
      <c r="G82" s="93"/>
      <c r="H82" s="77"/>
      <c r="I82" s="77"/>
      <c r="J82" s="78">
        <f>SUM(J75:J81)</f>
        <v>12811.090999999999</v>
      </c>
      <c r="K82" s="5"/>
    </row>
    <row r="83" spans="1:11" x14ac:dyDescent="0.25">
      <c r="A83" s="79"/>
      <c r="B83" s="80"/>
      <c r="C83" s="91"/>
      <c r="D83" s="92"/>
      <c r="E83" s="92"/>
      <c r="F83" s="92"/>
      <c r="G83" s="93"/>
      <c r="H83" s="77"/>
      <c r="I83" s="77"/>
      <c r="J83" s="78"/>
      <c r="K83" s="5"/>
    </row>
    <row r="84" spans="1:11" x14ac:dyDescent="0.25">
      <c r="A84" s="120" t="s">
        <v>64</v>
      </c>
      <c r="B84" s="121"/>
      <c r="C84" s="122"/>
      <c r="D84" s="123"/>
      <c r="E84" s="123"/>
      <c r="F84" s="123"/>
      <c r="G84" s="124"/>
      <c r="H84" s="69"/>
      <c r="I84" s="69"/>
      <c r="J84" s="90">
        <f>J16+J25+J35+J44+J54+J64+J73+J82</f>
        <v>210457.69799999997</v>
      </c>
      <c r="K84" s="5"/>
    </row>
    <row r="85" spans="1:11" x14ac:dyDescent="0.25">
      <c r="A85" s="5"/>
      <c r="B85" s="5"/>
      <c r="C85" s="5"/>
      <c r="D85" s="5"/>
      <c r="E85" s="5"/>
      <c r="F85" s="5"/>
      <c r="G85" s="5"/>
      <c r="H85" s="5"/>
      <c r="I85" s="5"/>
      <c r="J85" s="5"/>
      <c r="K85" s="5"/>
    </row>
    <row r="86" spans="1:11" x14ac:dyDescent="0.25">
      <c r="C86" s="5"/>
      <c r="D86" s="5"/>
      <c r="E86" s="5"/>
      <c r="F86" s="5"/>
      <c r="G86" s="5"/>
    </row>
    <row r="87" spans="1:11" x14ac:dyDescent="0.25">
      <c r="A87" s="108" t="s">
        <v>18</v>
      </c>
      <c r="B87" s="108"/>
      <c r="C87" s="108"/>
      <c r="D87" s="108"/>
      <c r="E87" s="108"/>
      <c r="F87" s="108"/>
      <c r="G87" s="108"/>
      <c r="H87" s="108"/>
      <c r="I87" s="108"/>
      <c r="J87" s="108"/>
      <c r="K87" s="108"/>
    </row>
    <row r="88" spans="1:11" x14ac:dyDescent="0.25">
      <c r="A88" s="108"/>
      <c r="B88" s="108"/>
      <c r="C88" s="108"/>
      <c r="D88" s="108"/>
      <c r="E88" s="108"/>
      <c r="F88" s="108"/>
      <c r="G88" s="108"/>
      <c r="H88" s="108"/>
      <c r="I88" s="108"/>
      <c r="J88" s="108"/>
      <c r="K88" s="108"/>
    </row>
    <row r="89" spans="1:11" x14ac:dyDescent="0.25">
      <c r="A89" s="109"/>
      <c r="B89" s="109"/>
      <c r="C89" s="109"/>
      <c r="D89" s="109"/>
      <c r="E89" s="109"/>
      <c r="F89" s="109"/>
      <c r="G89" s="109"/>
      <c r="H89" s="109"/>
      <c r="I89" s="109"/>
      <c r="J89" s="109"/>
      <c r="K89" s="1"/>
    </row>
    <row r="90" spans="1:11" x14ac:dyDescent="0.25">
      <c r="A90" s="110" t="s">
        <v>0</v>
      </c>
      <c r="B90" s="110"/>
      <c r="C90" s="110" t="s">
        <v>6</v>
      </c>
      <c r="D90" s="110"/>
      <c r="E90" s="110"/>
      <c r="F90" s="110"/>
      <c r="G90" s="110"/>
      <c r="H90" s="32" t="s">
        <v>1</v>
      </c>
      <c r="I90" s="32" t="s">
        <v>2</v>
      </c>
      <c r="J90" s="32" t="s">
        <v>3</v>
      </c>
      <c r="K90" s="1"/>
    </row>
    <row r="91" spans="1:11" x14ac:dyDescent="0.25">
      <c r="A91" s="113"/>
      <c r="B91" s="114"/>
      <c r="C91" s="113"/>
      <c r="D91" s="115"/>
      <c r="E91" s="115"/>
      <c r="F91" s="115"/>
      <c r="G91" s="114"/>
      <c r="H91" s="32"/>
      <c r="I91" s="32"/>
      <c r="J91" s="32"/>
      <c r="K91" s="1"/>
    </row>
    <row r="92" spans="1:11" x14ac:dyDescent="0.25">
      <c r="A92" s="30"/>
      <c r="B92" s="31"/>
      <c r="C92" s="30"/>
      <c r="D92" s="15"/>
      <c r="E92" s="15"/>
      <c r="F92" s="15"/>
      <c r="G92" s="31"/>
      <c r="H92" s="21"/>
      <c r="I92" s="31"/>
      <c r="J92" s="4"/>
      <c r="K92" s="5"/>
    </row>
    <row r="93" spans="1:11" x14ac:dyDescent="0.25">
      <c r="A93" s="97" t="s">
        <v>11</v>
      </c>
      <c r="B93" s="97"/>
      <c r="C93" s="103" t="s">
        <v>21</v>
      </c>
      <c r="D93" s="104"/>
      <c r="E93" s="104"/>
      <c r="F93" s="104"/>
      <c r="G93" s="105"/>
      <c r="H93" s="21" t="s">
        <v>22</v>
      </c>
      <c r="I93" s="34">
        <v>7.5</v>
      </c>
      <c r="J93" s="3">
        <v>11364</v>
      </c>
      <c r="K93" s="5"/>
    </row>
    <row r="94" spans="1:11" x14ac:dyDescent="0.25">
      <c r="A94" s="30"/>
      <c r="B94" s="31"/>
      <c r="C94" s="103"/>
      <c r="D94" s="104"/>
      <c r="E94" s="104"/>
      <c r="F94" s="104"/>
      <c r="G94" s="105"/>
      <c r="H94" s="21"/>
      <c r="I94" s="11"/>
      <c r="J94" s="3"/>
      <c r="K94" s="5"/>
    </row>
    <row r="95" spans="1:11" x14ac:dyDescent="0.25">
      <c r="A95" s="98" t="s">
        <v>5</v>
      </c>
      <c r="B95" s="99"/>
      <c r="C95" s="27"/>
      <c r="D95" s="28"/>
      <c r="E95" s="28"/>
      <c r="F95" s="28"/>
      <c r="G95" s="29"/>
      <c r="H95" s="21"/>
      <c r="I95" s="31"/>
      <c r="J95" s="4">
        <f>SUM(J93:J94)</f>
        <v>11364</v>
      </c>
      <c r="K95" s="5"/>
    </row>
    <row r="96" spans="1:11" x14ac:dyDescent="0.25">
      <c r="A96" s="84"/>
      <c r="B96" s="85"/>
      <c r="C96" s="86"/>
      <c r="D96" s="87"/>
      <c r="E96" s="87"/>
      <c r="F96" s="87"/>
      <c r="G96" s="88"/>
      <c r="H96" s="21"/>
      <c r="I96" s="85"/>
      <c r="J96" s="4"/>
      <c r="K96" s="5"/>
    </row>
    <row r="97" spans="1:11" ht="30" customHeight="1" x14ac:dyDescent="0.25">
      <c r="A97" s="97" t="s">
        <v>66</v>
      </c>
      <c r="B97" s="97"/>
      <c r="C97" s="100" t="s">
        <v>67</v>
      </c>
      <c r="D97" s="101"/>
      <c r="E97" s="101"/>
      <c r="F97" s="101"/>
      <c r="G97" s="102"/>
      <c r="H97" s="21" t="s">
        <v>23</v>
      </c>
      <c r="I97" s="34">
        <v>1</v>
      </c>
      <c r="J97" s="3">
        <v>75000</v>
      </c>
      <c r="K97" s="5"/>
    </row>
    <row r="98" spans="1:11" x14ac:dyDescent="0.25">
      <c r="A98" s="84"/>
      <c r="B98" s="85"/>
      <c r="C98" s="103"/>
      <c r="D98" s="104"/>
      <c r="E98" s="104"/>
      <c r="F98" s="104"/>
      <c r="G98" s="105"/>
      <c r="H98" s="21"/>
      <c r="I98" s="11"/>
      <c r="J98" s="3"/>
      <c r="K98" s="5"/>
    </row>
    <row r="99" spans="1:11" x14ac:dyDescent="0.25">
      <c r="A99" s="98" t="s">
        <v>5</v>
      </c>
      <c r="B99" s="99"/>
      <c r="C99" s="86"/>
      <c r="D99" s="87"/>
      <c r="E99" s="87"/>
      <c r="F99" s="87"/>
      <c r="G99" s="88"/>
      <c r="H99" s="21"/>
      <c r="I99" s="85"/>
      <c r="J99" s="4">
        <f>SUM(J97:J98)</f>
        <v>75000</v>
      </c>
      <c r="K99" s="5"/>
    </row>
    <row r="100" spans="1:11" ht="54" customHeight="1" x14ac:dyDescent="0.25">
      <c r="A100" s="97" t="s">
        <v>46</v>
      </c>
      <c r="B100" s="97"/>
      <c r="C100" s="100" t="s">
        <v>47</v>
      </c>
      <c r="D100" s="101"/>
      <c r="E100" s="101"/>
      <c r="F100" s="101"/>
      <c r="G100" s="102"/>
      <c r="H100" s="21"/>
      <c r="I100" s="31"/>
      <c r="J100" s="4">
        <v>9135</v>
      </c>
      <c r="K100" s="5"/>
    </row>
    <row r="101" spans="1:11" x14ac:dyDescent="0.25">
      <c r="A101" s="97"/>
      <c r="B101" s="97"/>
      <c r="C101" s="103"/>
      <c r="D101" s="104"/>
      <c r="E101" s="104"/>
      <c r="F101" s="104"/>
      <c r="G101" s="105"/>
      <c r="H101" s="21"/>
      <c r="I101" s="2"/>
      <c r="J101" s="3"/>
      <c r="K101" s="5"/>
    </row>
    <row r="102" spans="1:11" x14ac:dyDescent="0.25">
      <c r="A102" s="98" t="s">
        <v>5</v>
      </c>
      <c r="B102" s="99"/>
      <c r="C102" s="27"/>
      <c r="D102" s="28"/>
      <c r="E102" s="28"/>
      <c r="F102" s="28"/>
      <c r="G102" s="29"/>
      <c r="H102" s="21"/>
      <c r="I102" s="31"/>
      <c r="J102" s="4">
        <f>SUM(J100:J101)</f>
        <v>9135</v>
      </c>
      <c r="K102" s="5"/>
    </row>
    <row r="103" spans="1:11" x14ac:dyDescent="0.25">
      <c r="A103" s="30"/>
      <c r="B103" s="31"/>
      <c r="C103" s="27"/>
      <c r="D103" s="28"/>
      <c r="E103" s="28"/>
      <c r="F103" s="28"/>
      <c r="G103" s="29"/>
      <c r="H103" s="21"/>
      <c r="I103" s="31"/>
      <c r="J103" s="4"/>
      <c r="K103" s="5"/>
    </row>
    <row r="104" spans="1:11" ht="35.25" customHeight="1" x14ac:dyDescent="0.25">
      <c r="A104" s="97" t="s">
        <v>59</v>
      </c>
      <c r="B104" s="97"/>
      <c r="C104" s="94" t="s">
        <v>58</v>
      </c>
      <c r="D104" s="95"/>
      <c r="E104" s="95"/>
      <c r="F104" s="95"/>
      <c r="G104" s="96"/>
      <c r="H104" s="21"/>
      <c r="I104" s="76"/>
      <c r="J104" s="4">
        <v>3228</v>
      </c>
      <c r="K104" s="5"/>
    </row>
    <row r="105" spans="1:11" x14ac:dyDescent="0.25">
      <c r="A105" s="30"/>
      <c r="B105" s="31"/>
      <c r="C105" s="27"/>
      <c r="D105" s="28"/>
      <c r="E105" s="28"/>
      <c r="F105" s="28"/>
      <c r="G105" s="29"/>
      <c r="H105" s="21"/>
      <c r="I105" s="31"/>
      <c r="J105" s="4"/>
      <c r="K105" s="5"/>
    </row>
    <row r="106" spans="1:11" x14ac:dyDescent="0.25">
      <c r="A106" s="98" t="s">
        <v>39</v>
      </c>
      <c r="B106" s="99"/>
      <c r="C106" s="27"/>
      <c r="D106" s="28"/>
      <c r="E106" s="28"/>
      <c r="F106" s="28"/>
      <c r="G106" s="29"/>
      <c r="H106" s="21"/>
      <c r="I106" s="31"/>
      <c r="J106" s="4">
        <f>SUM(J104:J105)</f>
        <v>3228</v>
      </c>
      <c r="K106" s="5"/>
    </row>
    <row r="107" spans="1:11" x14ac:dyDescent="0.25">
      <c r="A107" s="30"/>
      <c r="B107" s="31"/>
      <c r="C107" s="27"/>
      <c r="D107" s="28"/>
      <c r="E107" s="28"/>
      <c r="F107" s="28"/>
      <c r="G107" s="29"/>
      <c r="H107" s="21"/>
      <c r="I107" s="31"/>
      <c r="J107" s="4"/>
      <c r="K107" s="5"/>
    </row>
    <row r="108" spans="1:11" x14ac:dyDescent="0.25">
      <c r="A108" s="30"/>
      <c r="B108" s="31"/>
      <c r="C108" s="27"/>
      <c r="D108" s="28"/>
      <c r="E108" s="28"/>
      <c r="F108" s="28"/>
      <c r="G108" s="29"/>
      <c r="H108" s="21"/>
      <c r="I108" s="31"/>
      <c r="J108" s="4"/>
      <c r="K108" s="5"/>
    </row>
    <row r="109" spans="1:11" x14ac:dyDescent="0.25">
      <c r="A109" s="110" t="s">
        <v>7</v>
      </c>
      <c r="B109" s="110"/>
      <c r="C109" s="30"/>
      <c r="D109" s="15"/>
      <c r="E109" s="15"/>
      <c r="F109" s="15"/>
      <c r="G109" s="31"/>
      <c r="H109" s="32"/>
      <c r="I109" s="33"/>
      <c r="J109" s="7">
        <f>J95+J99+J102+J106</f>
        <v>98727</v>
      </c>
      <c r="K109" s="5"/>
    </row>
  </sheetData>
  <mergeCells count="119">
    <mergeCell ref="A97:B97"/>
    <mergeCell ref="C97:G97"/>
    <mergeCell ref="C98:G98"/>
    <mergeCell ref="A99:B99"/>
    <mergeCell ref="A67:B67"/>
    <mergeCell ref="C67:G67"/>
    <mergeCell ref="C68:G68"/>
    <mergeCell ref="C69:G69"/>
    <mergeCell ref="A70:B70"/>
    <mergeCell ref="C70:G70"/>
    <mergeCell ref="C71:G71"/>
    <mergeCell ref="C72:G72"/>
    <mergeCell ref="A73:B73"/>
    <mergeCell ref="A91:B91"/>
    <mergeCell ref="C91:G91"/>
    <mergeCell ref="C81:G81"/>
    <mergeCell ref="C76:G76"/>
    <mergeCell ref="C77:G77"/>
    <mergeCell ref="A78:B78"/>
    <mergeCell ref="C78:G78"/>
    <mergeCell ref="C82:G82"/>
    <mergeCell ref="C79:G79"/>
    <mergeCell ref="A84:B84"/>
    <mergeCell ref="C84:G84"/>
    <mergeCell ref="A102:B102"/>
    <mergeCell ref="A109:B109"/>
    <mergeCell ref="C8:G8"/>
    <mergeCell ref="A95:B95"/>
    <mergeCell ref="A101:B101"/>
    <mergeCell ref="C101:G101"/>
    <mergeCell ref="A93:B93"/>
    <mergeCell ref="C93:G93"/>
    <mergeCell ref="C94:G94"/>
    <mergeCell ref="C31:G31"/>
    <mergeCell ref="C33:G33"/>
    <mergeCell ref="A35:B35"/>
    <mergeCell ref="C32:G32"/>
    <mergeCell ref="A27:B27"/>
    <mergeCell ref="C27:G27"/>
    <mergeCell ref="A25:B25"/>
    <mergeCell ref="A22:B22"/>
    <mergeCell ref="C22:G22"/>
    <mergeCell ref="C56:G56"/>
    <mergeCell ref="C57:G57"/>
    <mergeCell ref="A58:B58"/>
    <mergeCell ref="C58:G58"/>
    <mergeCell ref="A82:B82"/>
    <mergeCell ref="A37:B37"/>
    <mergeCell ref="A1:K2"/>
    <mergeCell ref="A4:B4"/>
    <mergeCell ref="C4:G4"/>
    <mergeCell ref="A3:J3"/>
    <mergeCell ref="A5:B5"/>
    <mergeCell ref="C5:G5"/>
    <mergeCell ref="C13:G13"/>
    <mergeCell ref="C15:G15"/>
    <mergeCell ref="C21:G21"/>
    <mergeCell ref="A16:B16"/>
    <mergeCell ref="C12:G12"/>
    <mergeCell ref="A19:B19"/>
    <mergeCell ref="C19:G19"/>
    <mergeCell ref="C20:G20"/>
    <mergeCell ref="C14:G14"/>
    <mergeCell ref="A7:B7"/>
    <mergeCell ref="C7:G7"/>
    <mergeCell ref="C9:G9"/>
    <mergeCell ref="C10:G10"/>
    <mergeCell ref="A11:B11"/>
    <mergeCell ref="C11:G11"/>
    <mergeCell ref="C37:G37"/>
    <mergeCell ref="C38:G38"/>
    <mergeCell ref="C39:G39"/>
    <mergeCell ref="A40:B40"/>
    <mergeCell ref="C40:G40"/>
    <mergeCell ref="C43:G43"/>
    <mergeCell ref="C23:G23"/>
    <mergeCell ref="C24:G24"/>
    <mergeCell ref="C28:G28"/>
    <mergeCell ref="C29:G29"/>
    <mergeCell ref="A30:B30"/>
    <mergeCell ref="C30:G30"/>
    <mergeCell ref="C34:G34"/>
    <mergeCell ref="C55:G55"/>
    <mergeCell ref="A75:B75"/>
    <mergeCell ref="C75:G75"/>
    <mergeCell ref="C41:G41"/>
    <mergeCell ref="C42:G42"/>
    <mergeCell ref="A44:B44"/>
    <mergeCell ref="C62:G62"/>
    <mergeCell ref="C59:G59"/>
    <mergeCell ref="C60:G60"/>
    <mergeCell ref="C61:G61"/>
    <mergeCell ref="C63:G63"/>
    <mergeCell ref="A65:B65"/>
    <mergeCell ref="C65:G65"/>
    <mergeCell ref="C83:G83"/>
    <mergeCell ref="C104:G104"/>
    <mergeCell ref="A104:B104"/>
    <mergeCell ref="A106:B106"/>
    <mergeCell ref="C80:G80"/>
    <mergeCell ref="A46:B46"/>
    <mergeCell ref="C46:G46"/>
    <mergeCell ref="C47:G47"/>
    <mergeCell ref="C48:G48"/>
    <mergeCell ref="A49:B49"/>
    <mergeCell ref="C49:G49"/>
    <mergeCell ref="A100:B100"/>
    <mergeCell ref="C100:G100"/>
    <mergeCell ref="C50:G50"/>
    <mergeCell ref="C51:G51"/>
    <mergeCell ref="C53:G53"/>
    <mergeCell ref="C52:G52"/>
    <mergeCell ref="A64:B64"/>
    <mergeCell ref="A87:K88"/>
    <mergeCell ref="A89:J89"/>
    <mergeCell ref="A90:B90"/>
    <mergeCell ref="C90:G90"/>
    <mergeCell ref="A54:B54"/>
    <mergeCell ref="A55:B55"/>
  </mergeCells>
  <pageMargins left="0.70866141732283472" right="0.70866141732283472" top="0.74803149606299213" bottom="0.74803149606299213" header="0.31496062992125984" footer="0.31496062992125984"/>
  <pageSetup paperSize="9"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2024-02-05T07:19:39Z</dcterms:modified>
</cp:coreProperties>
</file>