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9" i="1" l="1"/>
  <c r="J85" i="1" l="1"/>
  <c r="J84" i="1"/>
  <c r="J83" i="1"/>
  <c r="J82" i="1"/>
  <c r="J136" i="1"/>
  <c r="J87" i="1" l="1"/>
  <c r="J120" i="1" l="1"/>
  <c r="J116" i="1" l="1"/>
  <c r="J76" i="1"/>
  <c r="J75" i="1"/>
  <c r="J74" i="1"/>
  <c r="J73" i="1"/>
  <c r="J80" i="1" l="1"/>
  <c r="J67" i="1"/>
  <c r="J66" i="1"/>
  <c r="J65" i="1"/>
  <c r="J64" i="1"/>
  <c r="J71" i="1" l="1"/>
  <c r="J57" i="1"/>
  <c r="J56" i="1"/>
  <c r="J55" i="1"/>
  <c r="J54" i="1"/>
  <c r="J61" i="1" l="1"/>
  <c r="J133" i="1"/>
  <c r="J139" i="1" s="1"/>
  <c r="J110" i="1" l="1"/>
  <c r="J44" i="1" l="1"/>
  <c r="J43" i="1"/>
  <c r="J42" i="1"/>
  <c r="J41" i="1"/>
  <c r="J51" i="1" l="1"/>
  <c r="J36" i="1"/>
  <c r="J35" i="1"/>
  <c r="J34" i="1"/>
  <c r="J33" i="1"/>
  <c r="J38" i="1" l="1"/>
  <c r="J29" i="1"/>
  <c r="J28" i="1"/>
  <c r="J27" i="1"/>
  <c r="J26" i="1"/>
  <c r="J31" i="1" l="1"/>
  <c r="J21" i="1"/>
  <c r="J20" i="1"/>
  <c r="J19" i="1"/>
  <c r="J18" i="1"/>
  <c r="J9" i="1" l="1"/>
  <c r="J8" i="1"/>
  <c r="J102" i="1"/>
  <c r="J122" i="1" s="1"/>
  <c r="J7" i="1"/>
  <c r="J23" i="1" l="1"/>
  <c r="J10" i="1"/>
  <c r="J15" i="1" l="1"/>
</calcChain>
</file>

<file path=xl/sharedStrings.xml><?xml version="1.0" encoding="utf-8"?>
<sst xmlns="http://schemas.openxmlformats.org/spreadsheetml/2006/main" count="172" uniqueCount="73">
  <si>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</si>
  <si>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</si>
  <si>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</si>
  <si>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</si>
  <si>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</si>
  <si>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</si>
  <si>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</si>
  <si>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ВСЕГО:</t>
  </si>
  <si>
    <t>лиц</t>
  </si>
  <si>
    <t>шт</t>
  </si>
  <si>
    <t>апрель   2023г.</t>
  </si>
  <si>
    <t>Аварийное обслуживание  МКД</t>
  </si>
  <si>
    <t>Конвертование счетов -квитанций  за апрель 2023г</t>
  </si>
  <si>
    <t xml:space="preserve"> услуги Таганрог.ф-л ИВЦ ЖКХ    за апрель 2023г</t>
  </si>
  <si>
    <t>май   2023г.</t>
  </si>
  <si>
    <t xml:space="preserve">Установка  таблички с логотипом  компании -2 шт  и информационного стенда-4 шт </t>
  </si>
  <si>
    <t xml:space="preserve">Замена датчика движения </t>
  </si>
  <si>
    <t>Материал на субботник(замок навесной -1шт,лак яхтовый -3шт,пропитка для древесины-1шт,кисть плоская-3шт,растворитель-1шт,краска желтая-1шт)</t>
  </si>
  <si>
    <t>Обслуживание УУТЭ</t>
  </si>
  <si>
    <t xml:space="preserve">Обслуживание УУ по Элект Энергии </t>
  </si>
  <si>
    <t>Конвертование счетов -квитанций  за май 2023г</t>
  </si>
  <si>
    <t xml:space="preserve"> услуги Таганрог.ф-л ИВЦ ЖКХ    за май 2023г</t>
  </si>
  <si>
    <t>июнь   2023г.</t>
  </si>
  <si>
    <t>Конвертование счетов -квитанций  за июнь 2023г</t>
  </si>
  <si>
    <t xml:space="preserve"> услуги Таганрог.ф-л ИВЦ ЖКХ    за июнь 2023г</t>
  </si>
  <si>
    <t>июль   2023г.</t>
  </si>
  <si>
    <t>Конвертование счетов -квитанций  за июль 2023г</t>
  </si>
  <si>
    <t xml:space="preserve"> услуги Таганрог.ф-л ИВЦ ЖКХ    за июль 2023г</t>
  </si>
  <si>
    <t>август  2023г.</t>
  </si>
  <si>
    <t>Конвертование счетов -квитанций  за август 2023г</t>
  </si>
  <si>
    <t xml:space="preserve"> услуги Таганрог.ф-л ИВЦ ЖКХ    за август  2023г</t>
  </si>
  <si>
    <t>Периодическая проверка вентканалов-42 шт и дымоходов-21шт (ИП Наливайко А.В. Акт №28 от 07.08.2023г)</t>
  </si>
  <si>
    <t>Периодическая проверка вентканалов-1 шт и дымоходов-1шт (ИП Наливайко А.В. Счет №36 от 04.08.2023г) по кв 47</t>
  </si>
  <si>
    <t>Закраска граффити</t>
  </si>
  <si>
    <t>Опрессовка внутридомовой системы ЦО</t>
  </si>
  <si>
    <t>мп</t>
  </si>
  <si>
    <t>август   2023г.</t>
  </si>
  <si>
    <t>Смена светильника в подъезде №1 5 этаж</t>
  </si>
  <si>
    <t>Подготовка к опрессовке системы ЦО( смена крана шарового ф до 100мм-1шт,смена труб ЦО ф до 25мм-2мп,установка заглушек ф до 100мм-4шт)</t>
  </si>
  <si>
    <t>Выполненные работы  по статье   Содержание газовых сетей  по ул.Заводская 6</t>
  </si>
  <si>
    <t>Акт №3660 от 19.08.2023г  филиал ПАО Газпром газораспределение Ростов на Дону</t>
  </si>
  <si>
    <t>усл</t>
  </si>
  <si>
    <t xml:space="preserve">кв 70 Ревизия щита этажного </t>
  </si>
  <si>
    <t>кв 14 Смена кранов американок -4шт демонтаж и монтаж радиаторов б/у-2шт</t>
  </si>
  <si>
    <t>кв 17 Смена трубопровода ЦО ф до 25мм пп-11мп, смена кранов американок -6шт</t>
  </si>
  <si>
    <t>Смена датчика движения  1 подъезд и 2 подъезд-2шт смена светильника -1шт</t>
  </si>
  <si>
    <t>сентябрь 2023г.</t>
  </si>
  <si>
    <t>Конвертование счетов -квитанций  за сентябрь 2023г</t>
  </si>
  <si>
    <t xml:space="preserve"> услуги Таганрог.ф-л ИВЦ ЖКХ    за сентябрь  2023г</t>
  </si>
  <si>
    <t>Благоустройство придомовой территории дома</t>
  </si>
  <si>
    <t>октябрь  2023г.</t>
  </si>
  <si>
    <t>Конвертование счетов -квитанций  за октябрь 2023г</t>
  </si>
  <si>
    <t xml:space="preserve"> услуги Таганрог.ф-л ИВЦ ЖКХ    за октябрь  2023г</t>
  </si>
  <si>
    <t xml:space="preserve">Заполнение системы ЦО и пуск теплоносителя </t>
  </si>
  <si>
    <t>дом</t>
  </si>
  <si>
    <t>Выполненные работы  по статье   ремонт общего имущества дома  по ул.Заводская 6</t>
  </si>
  <si>
    <t>ноябрь  2023г.</t>
  </si>
  <si>
    <t>Конвертование счетов -квитанций  за ноябрь 2023г</t>
  </si>
  <si>
    <t xml:space="preserve"> услуги Таганрог.ф-л ИВЦ ЖКХ    за ноябрь  2023г</t>
  </si>
  <si>
    <t>Спил аварийной ветки с автовышки с уборкой в лодочку</t>
  </si>
  <si>
    <t>Внесение изменения в проектно сметную документацию (ООО "СТС")</t>
  </si>
  <si>
    <t>ноябрь   2023г.</t>
  </si>
  <si>
    <t>Смена в подвале дома ПРЭМов ф 50мм-2шт, со сменой блока питания-2шт</t>
  </si>
  <si>
    <t>Материал (ПРЭМ ф 50мм-2шт) счет №30334 от 13.11.2023г ООО "Спецарматура"</t>
  </si>
  <si>
    <t>Выполненные работы  по статье   содержание общего имущества   по ул.Заводская 6</t>
  </si>
  <si>
    <t>декабрь   2023г.</t>
  </si>
  <si>
    <t>Ремонт освещения подъездного ( смена датчика движения-2шт, смена светильника-3шт)</t>
  </si>
  <si>
    <t>ноябрь 2023г.</t>
  </si>
  <si>
    <t>акт №853 от 30.11.2023г(ВДГО техническое диагностирование ООО "Эгида")</t>
  </si>
  <si>
    <t>Итого</t>
  </si>
  <si>
    <t>декабрь  2023г.</t>
  </si>
  <si>
    <t xml:space="preserve"> услуги Таганрог.ф-л ИВЦ ЖКХ    за декабрь  2023г</t>
  </si>
  <si>
    <t>Конвертование счетов -квитанций  за декабрь2023г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</si>
</sst>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topLeftCell="A85" workbookViewId="0">
      <selection activeCell="N91" sqref="N91"/>
    </sheetView>
  </sheetViews>
  <sheetFormatPr defaultColWidth="8.28515625" defaultRowHeight="15" x14ac:dyDescent="0.25"/>
  <cols>
    <col min="1" max="1" width="8.5703125" customWidth="1"/>
    <col min="2" max="2" width="7.42578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03" t="s">
        <v>64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63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5" customHeigh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"/>
    </row>
    <row r="4" spans="1:11" ht="15" customHeight="1" x14ac:dyDescent="0.25">
      <c r="A4" s="102" t="s">
        <v>0</v>
      </c>
      <c r="B4" s="102"/>
      <c r="C4" s="102" t="s">
        <v>6</v>
      </c>
      <c r="D4" s="102"/>
      <c r="E4" s="102"/>
      <c r="F4" s="102"/>
      <c r="G4" s="102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105"/>
      <c r="B5" s="107"/>
      <c r="C5" s="105"/>
      <c r="D5" s="106"/>
      <c r="E5" s="106"/>
      <c r="F5" s="106"/>
      <c r="G5" s="107"/>
      <c r="H5" s="6"/>
      <c r="I5" s="6"/>
      <c r="J5" s="6"/>
      <c r="K5" s="1"/>
    </row>
    <row r="6" spans="1:11" x14ac:dyDescent="0.25">
      <c r="A6" s="14"/>
      <c r="B6" s="15"/>
      <c r="C6" s="14"/>
      <c r="D6" s="17"/>
      <c r="E6" s="17"/>
      <c r="F6" s="17"/>
      <c r="G6" s="15"/>
      <c r="H6" s="16"/>
      <c r="I6" s="15"/>
      <c r="J6" s="4"/>
      <c r="K6" s="5"/>
    </row>
    <row r="7" spans="1:11" x14ac:dyDescent="0.25">
      <c r="A7" s="93" t="s">
        <v>10</v>
      </c>
      <c r="B7" s="93"/>
      <c r="C7" s="99" t="s">
        <v>11</v>
      </c>
      <c r="D7" s="100"/>
      <c r="E7" s="100"/>
      <c r="F7" s="100"/>
      <c r="G7" s="101"/>
      <c r="H7" s="16" t="s">
        <v>4</v>
      </c>
      <c r="I7" s="2">
        <v>3188.2</v>
      </c>
      <c r="J7" s="3">
        <f>I7*2</f>
        <v>6376.4</v>
      </c>
      <c r="K7" s="5"/>
    </row>
    <row r="8" spans="1:11" x14ac:dyDescent="0.25">
      <c r="A8" s="37"/>
      <c r="B8" s="38"/>
      <c r="C8" s="99" t="s">
        <v>18</v>
      </c>
      <c r="D8" s="100"/>
      <c r="E8" s="100"/>
      <c r="F8" s="100"/>
      <c r="G8" s="101"/>
      <c r="H8" s="23" t="s">
        <v>4</v>
      </c>
      <c r="I8" s="13">
        <v>3188.2</v>
      </c>
      <c r="J8" s="3">
        <f>I8*0.4</f>
        <v>1275.28</v>
      </c>
      <c r="K8" s="5"/>
    </row>
    <row r="9" spans="1:11" x14ac:dyDescent="0.25">
      <c r="A9" s="37"/>
      <c r="B9" s="38"/>
      <c r="C9" s="99" t="s">
        <v>19</v>
      </c>
      <c r="D9" s="100"/>
      <c r="E9" s="100"/>
      <c r="F9" s="100"/>
      <c r="G9" s="101"/>
      <c r="H9" s="23" t="s">
        <v>4</v>
      </c>
      <c r="I9" s="13">
        <v>3188.2</v>
      </c>
      <c r="J9" s="3">
        <f>I9*0.13</f>
        <v>414.46600000000001</v>
      </c>
      <c r="K9" s="5"/>
    </row>
    <row r="10" spans="1:11" x14ac:dyDescent="0.25">
      <c r="A10" s="14"/>
      <c r="B10" s="15"/>
      <c r="C10" s="99" t="s">
        <v>12</v>
      </c>
      <c r="D10" s="100"/>
      <c r="E10" s="100"/>
      <c r="F10" s="100"/>
      <c r="G10" s="101"/>
      <c r="H10" s="16" t="s">
        <v>8</v>
      </c>
      <c r="I10" s="13">
        <v>70</v>
      </c>
      <c r="J10" s="3">
        <f>I10*0.62</f>
        <v>43.4</v>
      </c>
      <c r="K10" s="5"/>
    </row>
    <row r="11" spans="1:11" x14ac:dyDescent="0.25">
      <c r="A11" s="97"/>
      <c r="B11" s="98"/>
      <c r="C11" s="99" t="s">
        <v>13</v>
      </c>
      <c r="D11" s="100"/>
      <c r="E11" s="100"/>
      <c r="F11" s="100"/>
      <c r="G11" s="101"/>
      <c r="H11" s="16"/>
      <c r="I11" s="15"/>
      <c r="J11" s="3">
        <v>1776.52</v>
      </c>
      <c r="K11" s="5"/>
    </row>
    <row r="12" spans="1:11" ht="39.75" customHeight="1" x14ac:dyDescent="0.25">
      <c r="A12" s="21"/>
      <c r="B12" s="22"/>
      <c r="C12" s="94" t="s">
        <v>15</v>
      </c>
      <c r="D12" s="95"/>
      <c r="E12" s="95"/>
      <c r="F12" s="95"/>
      <c r="G12" s="96"/>
      <c r="H12" s="23" t="s">
        <v>9</v>
      </c>
      <c r="I12" s="22">
        <v>6</v>
      </c>
      <c r="J12" s="3">
        <v>11805</v>
      </c>
      <c r="K12" s="5"/>
    </row>
    <row r="13" spans="1:11" ht="51.75" customHeight="1" x14ac:dyDescent="0.25">
      <c r="A13" s="9"/>
      <c r="B13" s="11"/>
      <c r="C13" s="94" t="s">
        <v>17</v>
      </c>
      <c r="D13" s="95"/>
      <c r="E13" s="95"/>
      <c r="F13" s="95"/>
      <c r="G13" s="96"/>
      <c r="H13" s="12"/>
      <c r="I13" s="11"/>
      <c r="J13" s="3">
        <v>2638</v>
      </c>
      <c r="K13" s="5"/>
    </row>
    <row r="14" spans="1:11" ht="22.5" customHeight="1" x14ac:dyDescent="0.25">
      <c r="A14" s="32"/>
      <c r="B14" s="33"/>
      <c r="C14" s="29"/>
      <c r="D14" s="30"/>
      <c r="E14" s="30"/>
      <c r="F14" s="30"/>
      <c r="G14" s="31"/>
      <c r="H14" s="23"/>
      <c r="I14" s="33"/>
      <c r="J14" s="3"/>
      <c r="K14" s="5"/>
    </row>
    <row r="15" spans="1:11" ht="13.5" customHeight="1" x14ac:dyDescent="0.25">
      <c r="A15" s="97" t="s">
        <v>5</v>
      </c>
      <c r="B15" s="98"/>
      <c r="C15" s="18"/>
      <c r="D15" s="19"/>
      <c r="E15" s="19"/>
      <c r="F15" s="19"/>
      <c r="G15" s="20"/>
      <c r="H15" s="16"/>
      <c r="I15" s="15"/>
      <c r="J15" s="4">
        <f>SUM(J7:J13)</f>
        <v>24329.065999999999</v>
      </c>
      <c r="K15" s="5"/>
    </row>
    <row r="16" spans="1:11" ht="13.5" customHeight="1" x14ac:dyDescent="0.25">
      <c r="A16" s="27"/>
      <c r="B16" s="28"/>
      <c r="C16" s="24"/>
      <c r="D16" s="25"/>
      <c r="E16" s="25"/>
      <c r="F16" s="25"/>
      <c r="G16" s="26"/>
      <c r="H16" s="23"/>
      <c r="I16" s="28"/>
      <c r="J16" s="4"/>
      <c r="K16" s="5"/>
    </row>
    <row r="17" spans="1:11" ht="13.5" customHeight="1" x14ac:dyDescent="0.25">
      <c r="A17" s="27"/>
      <c r="B17" s="28"/>
      <c r="C17" s="24"/>
      <c r="D17" s="25"/>
      <c r="E17" s="25"/>
      <c r="F17" s="25"/>
      <c r="G17" s="26"/>
      <c r="H17" s="23"/>
      <c r="I17" s="28"/>
      <c r="J17" s="4"/>
      <c r="K17" s="5"/>
    </row>
    <row r="18" spans="1:11" ht="13.5" customHeight="1" x14ac:dyDescent="0.25">
      <c r="A18" s="93" t="s">
        <v>14</v>
      </c>
      <c r="B18" s="93"/>
      <c r="C18" s="99" t="s">
        <v>11</v>
      </c>
      <c r="D18" s="100"/>
      <c r="E18" s="100"/>
      <c r="F18" s="100"/>
      <c r="G18" s="101"/>
      <c r="H18" s="23" t="s">
        <v>4</v>
      </c>
      <c r="I18" s="2">
        <v>3188.2</v>
      </c>
      <c r="J18" s="3">
        <f>I18*2</f>
        <v>6376.4</v>
      </c>
      <c r="K18" s="5"/>
    </row>
    <row r="19" spans="1:11" ht="13.5" customHeight="1" x14ac:dyDescent="0.25">
      <c r="A19" s="37"/>
      <c r="B19" s="38"/>
      <c r="C19" s="99" t="s">
        <v>18</v>
      </c>
      <c r="D19" s="100"/>
      <c r="E19" s="100"/>
      <c r="F19" s="100"/>
      <c r="G19" s="101"/>
      <c r="H19" s="23" t="s">
        <v>4</v>
      </c>
      <c r="I19" s="13">
        <v>3188.2</v>
      </c>
      <c r="J19" s="3">
        <f>I19*0.4</f>
        <v>1275.28</v>
      </c>
      <c r="K19" s="5"/>
    </row>
    <row r="20" spans="1:11" ht="13.5" customHeight="1" x14ac:dyDescent="0.25">
      <c r="A20" s="37"/>
      <c r="B20" s="38"/>
      <c r="C20" s="99" t="s">
        <v>19</v>
      </c>
      <c r="D20" s="100"/>
      <c r="E20" s="100"/>
      <c r="F20" s="100"/>
      <c r="G20" s="101"/>
      <c r="H20" s="23" t="s">
        <v>4</v>
      </c>
      <c r="I20" s="13">
        <v>3188.2</v>
      </c>
      <c r="J20" s="3">
        <f>I20*0.13</f>
        <v>414.46600000000001</v>
      </c>
      <c r="K20" s="5"/>
    </row>
    <row r="21" spans="1:11" ht="13.5" customHeight="1" x14ac:dyDescent="0.25">
      <c r="A21" s="39"/>
      <c r="B21" s="40"/>
      <c r="C21" s="99" t="s">
        <v>20</v>
      </c>
      <c r="D21" s="100"/>
      <c r="E21" s="100"/>
      <c r="F21" s="100"/>
      <c r="G21" s="101"/>
      <c r="H21" s="23" t="s">
        <v>8</v>
      </c>
      <c r="I21" s="13">
        <v>70</v>
      </c>
      <c r="J21" s="3">
        <f>I21*0.62</f>
        <v>43.4</v>
      </c>
      <c r="K21" s="5"/>
    </row>
    <row r="22" spans="1:11" ht="27.75" customHeight="1" x14ac:dyDescent="0.25">
      <c r="A22" s="97"/>
      <c r="B22" s="98"/>
      <c r="C22" s="99" t="s">
        <v>21</v>
      </c>
      <c r="D22" s="100"/>
      <c r="E22" s="100"/>
      <c r="F22" s="100"/>
      <c r="G22" s="101"/>
      <c r="H22" s="23"/>
      <c r="I22" s="40"/>
      <c r="J22" s="3">
        <v>2528.4499999999998</v>
      </c>
      <c r="K22" s="5"/>
    </row>
    <row r="23" spans="1:11" ht="13.5" customHeight="1" x14ac:dyDescent="0.25">
      <c r="A23" s="97" t="s">
        <v>5</v>
      </c>
      <c r="B23" s="98"/>
      <c r="C23" s="24"/>
      <c r="D23" s="25"/>
      <c r="E23" s="25"/>
      <c r="F23" s="25"/>
      <c r="G23" s="26"/>
      <c r="H23" s="23"/>
      <c r="I23" s="28"/>
      <c r="J23" s="4">
        <f>SUM(J18:J22)</f>
        <v>10637.995999999999</v>
      </c>
      <c r="K23" s="5"/>
    </row>
    <row r="24" spans="1:11" ht="13.5" customHeight="1" x14ac:dyDescent="0.25">
      <c r="A24" s="27"/>
      <c r="B24" s="28"/>
      <c r="C24" s="24"/>
      <c r="D24" s="25"/>
      <c r="E24" s="25"/>
      <c r="F24" s="25"/>
      <c r="G24" s="26"/>
      <c r="H24" s="23"/>
      <c r="I24" s="28"/>
      <c r="J24" s="4"/>
      <c r="K24" s="5"/>
    </row>
    <row r="25" spans="1:11" ht="13.5" customHeight="1" x14ac:dyDescent="0.25">
      <c r="A25" s="41"/>
      <c r="B25" s="42"/>
      <c r="C25" s="43"/>
      <c r="D25" s="44"/>
      <c r="E25" s="44"/>
      <c r="F25" s="44"/>
      <c r="G25" s="45"/>
      <c r="H25" s="23"/>
      <c r="I25" s="42"/>
      <c r="J25" s="4"/>
      <c r="K25" s="5"/>
    </row>
    <row r="26" spans="1:11" ht="13.5" customHeight="1" x14ac:dyDescent="0.25">
      <c r="A26" s="93" t="s">
        <v>22</v>
      </c>
      <c r="B26" s="93"/>
      <c r="C26" s="99" t="s">
        <v>11</v>
      </c>
      <c r="D26" s="100"/>
      <c r="E26" s="100"/>
      <c r="F26" s="100"/>
      <c r="G26" s="101"/>
      <c r="H26" s="23" t="s">
        <v>4</v>
      </c>
      <c r="I26" s="2">
        <v>3188.2</v>
      </c>
      <c r="J26" s="3">
        <f>I26*2</f>
        <v>6376.4</v>
      </c>
      <c r="K26" s="5"/>
    </row>
    <row r="27" spans="1:11" ht="13.5" customHeight="1" x14ac:dyDescent="0.25">
      <c r="A27" s="37"/>
      <c r="B27" s="38"/>
      <c r="C27" s="99" t="s">
        <v>18</v>
      </c>
      <c r="D27" s="100"/>
      <c r="E27" s="100"/>
      <c r="F27" s="100"/>
      <c r="G27" s="101"/>
      <c r="H27" s="23" t="s">
        <v>4</v>
      </c>
      <c r="I27" s="13">
        <v>3188.2</v>
      </c>
      <c r="J27" s="3">
        <f>I27*0.4</f>
        <v>1275.28</v>
      </c>
      <c r="K27" s="5"/>
    </row>
    <row r="28" spans="1:11" ht="13.5" customHeight="1" x14ac:dyDescent="0.25">
      <c r="A28" s="37"/>
      <c r="B28" s="38"/>
      <c r="C28" s="99" t="s">
        <v>19</v>
      </c>
      <c r="D28" s="100"/>
      <c r="E28" s="100"/>
      <c r="F28" s="100"/>
      <c r="G28" s="101"/>
      <c r="H28" s="23" t="s">
        <v>4</v>
      </c>
      <c r="I28" s="13">
        <v>3188.2</v>
      </c>
      <c r="J28" s="3">
        <f>I28*0.13</f>
        <v>414.46600000000001</v>
      </c>
      <c r="K28" s="5"/>
    </row>
    <row r="29" spans="1:11" ht="13.5" customHeight="1" x14ac:dyDescent="0.25">
      <c r="A29" s="41"/>
      <c r="B29" s="42"/>
      <c r="C29" s="99" t="s">
        <v>23</v>
      </c>
      <c r="D29" s="100"/>
      <c r="E29" s="100"/>
      <c r="F29" s="100"/>
      <c r="G29" s="101"/>
      <c r="H29" s="23" t="s">
        <v>8</v>
      </c>
      <c r="I29" s="13">
        <v>70</v>
      </c>
      <c r="J29" s="3">
        <f>I29*0.62</f>
        <v>43.4</v>
      </c>
      <c r="K29" s="5"/>
    </row>
    <row r="30" spans="1:11" ht="13.5" customHeight="1" x14ac:dyDescent="0.25">
      <c r="A30" s="97"/>
      <c r="B30" s="98"/>
      <c r="C30" s="99" t="s">
        <v>24</v>
      </c>
      <c r="D30" s="100"/>
      <c r="E30" s="100"/>
      <c r="F30" s="100"/>
      <c r="G30" s="101"/>
      <c r="H30" s="23"/>
      <c r="I30" s="42"/>
      <c r="J30" s="3">
        <v>2617.92</v>
      </c>
      <c r="K30" s="5"/>
    </row>
    <row r="31" spans="1:11" ht="13.5" customHeight="1" x14ac:dyDescent="0.25">
      <c r="A31" s="97" t="s">
        <v>5</v>
      </c>
      <c r="B31" s="98"/>
      <c r="C31" s="43"/>
      <c r="D31" s="44"/>
      <c r="E31" s="44"/>
      <c r="F31" s="44"/>
      <c r="G31" s="45"/>
      <c r="H31" s="23"/>
      <c r="I31" s="42"/>
      <c r="J31" s="4">
        <f>SUM(J26:J30)</f>
        <v>10727.466</v>
      </c>
      <c r="K31" s="5"/>
    </row>
    <row r="32" spans="1:11" ht="13.5" customHeight="1" x14ac:dyDescent="0.25">
      <c r="A32" s="27"/>
      <c r="B32" s="28"/>
      <c r="C32" s="24"/>
      <c r="D32" s="25"/>
      <c r="E32" s="25"/>
      <c r="F32" s="25"/>
      <c r="G32" s="26"/>
      <c r="H32" s="23"/>
      <c r="I32" s="28"/>
      <c r="J32" s="4"/>
      <c r="K32" s="5"/>
    </row>
    <row r="33" spans="1:11" ht="13.5" customHeight="1" x14ac:dyDescent="0.25">
      <c r="A33" s="93" t="s">
        <v>25</v>
      </c>
      <c r="B33" s="93"/>
      <c r="C33" s="99" t="s">
        <v>11</v>
      </c>
      <c r="D33" s="100"/>
      <c r="E33" s="100"/>
      <c r="F33" s="100"/>
      <c r="G33" s="101"/>
      <c r="H33" s="23" t="s">
        <v>4</v>
      </c>
      <c r="I33" s="2">
        <v>3188.2</v>
      </c>
      <c r="J33" s="3">
        <f>I33*2</f>
        <v>6376.4</v>
      </c>
      <c r="K33" s="5"/>
    </row>
    <row r="34" spans="1:11" ht="13.5" customHeight="1" x14ac:dyDescent="0.25">
      <c r="A34" s="37"/>
      <c r="B34" s="38"/>
      <c r="C34" s="99" t="s">
        <v>18</v>
      </c>
      <c r="D34" s="100"/>
      <c r="E34" s="100"/>
      <c r="F34" s="100"/>
      <c r="G34" s="101"/>
      <c r="H34" s="23" t="s">
        <v>4</v>
      </c>
      <c r="I34" s="13">
        <v>3188.2</v>
      </c>
      <c r="J34" s="3">
        <f>I34*0.4</f>
        <v>1275.28</v>
      </c>
      <c r="K34" s="5"/>
    </row>
    <row r="35" spans="1:11" ht="13.5" customHeight="1" x14ac:dyDescent="0.25">
      <c r="A35" s="37"/>
      <c r="B35" s="38"/>
      <c r="C35" s="99" t="s">
        <v>19</v>
      </c>
      <c r="D35" s="100"/>
      <c r="E35" s="100"/>
      <c r="F35" s="100"/>
      <c r="G35" s="101"/>
      <c r="H35" s="23" t="s">
        <v>4</v>
      </c>
      <c r="I35" s="13">
        <v>3188.2</v>
      </c>
      <c r="J35" s="3">
        <f>I35*0.13</f>
        <v>414.46600000000001</v>
      </c>
      <c r="K35" s="5"/>
    </row>
    <row r="36" spans="1:11" ht="13.5" customHeight="1" x14ac:dyDescent="0.25">
      <c r="A36" s="46"/>
      <c r="B36" s="47"/>
      <c r="C36" s="99" t="s">
        <v>26</v>
      </c>
      <c r="D36" s="100"/>
      <c r="E36" s="100"/>
      <c r="F36" s="100"/>
      <c r="G36" s="101"/>
      <c r="H36" s="23" t="s">
        <v>8</v>
      </c>
      <c r="I36" s="13">
        <v>70</v>
      </c>
      <c r="J36" s="3">
        <f>I36*0.62</f>
        <v>43.4</v>
      </c>
      <c r="K36" s="5"/>
    </row>
    <row r="37" spans="1:11" ht="13.5" customHeight="1" x14ac:dyDescent="0.25">
      <c r="A37" s="97"/>
      <c r="B37" s="98"/>
      <c r="C37" s="99" t="s">
        <v>27</v>
      </c>
      <c r="D37" s="100"/>
      <c r="E37" s="100"/>
      <c r="F37" s="100"/>
      <c r="G37" s="101"/>
      <c r="H37" s="23"/>
      <c r="I37" s="47"/>
      <c r="J37" s="3">
        <v>2739.55</v>
      </c>
      <c r="K37" s="5"/>
    </row>
    <row r="38" spans="1:11" ht="13.5" customHeight="1" x14ac:dyDescent="0.25">
      <c r="A38" s="97" t="s">
        <v>5</v>
      </c>
      <c r="B38" s="98"/>
      <c r="C38" s="48"/>
      <c r="D38" s="49"/>
      <c r="E38" s="49"/>
      <c r="F38" s="49"/>
      <c r="G38" s="50"/>
      <c r="H38" s="23"/>
      <c r="I38" s="47"/>
      <c r="J38" s="4">
        <f>SUM(J33:J37)</f>
        <v>10849.096</v>
      </c>
      <c r="K38" s="5"/>
    </row>
    <row r="39" spans="1:11" ht="13.5" customHeight="1" x14ac:dyDescent="0.25">
      <c r="A39" s="46"/>
      <c r="B39" s="47"/>
      <c r="C39" s="48"/>
      <c r="D39" s="49"/>
      <c r="E39" s="49"/>
      <c r="F39" s="49"/>
      <c r="G39" s="50"/>
      <c r="H39" s="23"/>
      <c r="I39" s="47"/>
      <c r="J39" s="4"/>
      <c r="K39" s="5"/>
    </row>
    <row r="40" spans="1:11" ht="13.5" customHeight="1" x14ac:dyDescent="0.25">
      <c r="A40" s="51"/>
      <c r="B40" s="52"/>
      <c r="C40" s="53"/>
      <c r="D40" s="54"/>
      <c r="E40" s="54"/>
      <c r="F40" s="54"/>
      <c r="G40" s="55"/>
      <c r="H40" s="23"/>
      <c r="I40" s="52"/>
      <c r="J40" s="4"/>
      <c r="K40" s="5"/>
    </row>
    <row r="41" spans="1:11" ht="13.5" customHeight="1" x14ac:dyDescent="0.25">
      <c r="A41" s="93" t="s">
        <v>28</v>
      </c>
      <c r="B41" s="93"/>
      <c r="C41" s="99" t="s">
        <v>11</v>
      </c>
      <c r="D41" s="100"/>
      <c r="E41" s="100"/>
      <c r="F41" s="100"/>
      <c r="G41" s="101"/>
      <c r="H41" s="23" t="s">
        <v>4</v>
      </c>
      <c r="I41" s="2">
        <v>3188.2</v>
      </c>
      <c r="J41" s="3">
        <f>I41*2</f>
        <v>6376.4</v>
      </c>
      <c r="K41" s="5"/>
    </row>
    <row r="42" spans="1:11" ht="13.5" customHeight="1" x14ac:dyDescent="0.25">
      <c r="A42" s="37"/>
      <c r="B42" s="38"/>
      <c r="C42" s="99" t="s">
        <v>18</v>
      </c>
      <c r="D42" s="100"/>
      <c r="E42" s="100"/>
      <c r="F42" s="100"/>
      <c r="G42" s="101"/>
      <c r="H42" s="23" t="s">
        <v>4</v>
      </c>
      <c r="I42" s="13">
        <v>3188.2</v>
      </c>
      <c r="J42" s="3">
        <f>I42*0.4</f>
        <v>1275.28</v>
      </c>
      <c r="K42" s="5"/>
    </row>
    <row r="43" spans="1:11" ht="13.5" customHeight="1" x14ac:dyDescent="0.25">
      <c r="A43" s="37"/>
      <c r="B43" s="38"/>
      <c r="C43" s="99" t="s">
        <v>19</v>
      </c>
      <c r="D43" s="100"/>
      <c r="E43" s="100"/>
      <c r="F43" s="100"/>
      <c r="G43" s="101"/>
      <c r="H43" s="23" t="s">
        <v>4</v>
      </c>
      <c r="I43" s="13">
        <v>3188.2</v>
      </c>
      <c r="J43" s="3">
        <f>I43*0.13</f>
        <v>414.46600000000001</v>
      </c>
      <c r="K43" s="5"/>
    </row>
    <row r="44" spans="1:11" ht="13.5" customHeight="1" x14ac:dyDescent="0.25">
      <c r="A44" s="51"/>
      <c r="B44" s="52"/>
      <c r="C44" s="99" t="s">
        <v>29</v>
      </c>
      <c r="D44" s="100"/>
      <c r="E44" s="100"/>
      <c r="F44" s="100"/>
      <c r="G44" s="101"/>
      <c r="H44" s="23" t="s">
        <v>8</v>
      </c>
      <c r="I44" s="13">
        <v>70</v>
      </c>
      <c r="J44" s="3">
        <f>I44*0.62</f>
        <v>43.4</v>
      </c>
      <c r="K44" s="5"/>
    </row>
    <row r="45" spans="1:11" ht="13.5" customHeight="1" x14ac:dyDescent="0.25">
      <c r="A45" s="97"/>
      <c r="B45" s="98"/>
      <c r="C45" s="99" t="s">
        <v>30</v>
      </c>
      <c r="D45" s="100"/>
      <c r="E45" s="100"/>
      <c r="F45" s="100"/>
      <c r="G45" s="101"/>
      <c r="H45" s="23"/>
      <c r="I45" s="52"/>
      <c r="J45" s="3">
        <v>3199.13</v>
      </c>
      <c r="K45" s="5"/>
    </row>
    <row r="46" spans="1:11" ht="30.75" customHeight="1" x14ac:dyDescent="0.25">
      <c r="A46" s="51"/>
      <c r="B46" s="52"/>
      <c r="C46" s="94" t="s">
        <v>31</v>
      </c>
      <c r="D46" s="95"/>
      <c r="E46" s="95"/>
      <c r="F46" s="95"/>
      <c r="G46" s="96"/>
      <c r="H46" s="23" t="s">
        <v>9</v>
      </c>
      <c r="I46" s="52">
        <v>1</v>
      </c>
      <c r="J46" s="3">
        <v>5060</v>
      </c>
      <c r="K46" s="5"/>
    </row>
    <row r="47" spans="1:11" ht="30.75" customHeight="1" x14ac:dyDescent="0.25">
      <c r="A47" s="56"/>
      <c r="B47" s="57"/>
      <c r="C47" s="94" t="s">
        <v>32</v>
      </c>
      <c r="D47" s="95"/>
      <c r="E47" s="95"/>
      <c r="F47" s="95"/>
      <c r="G47" s="96"/>
      <c r="H47" s="23" t="s">
        <v>9</v>
      </c>
      <c r="I47" s="57">
        <v>1</v>
      </c>
      <c r="J47" s="3">
        <v>1190</v>
      </c>
      <c r="K47" s="5"/>
    </row>
    <row r="48" spans="1:11" ht="18" customHeight="1" x14ac:dyDescent="0.25">
      <c r="A48" s="56"/>
      <c r="B48" s="57"/>
      <c r="C48" s="94" t="s">
        <v>33</v>
      </c>
      <c r="D48" s="95"/>
      <c r="E48" s="95"/>
      <c r="F48" s="95"/>
      <c r="G48" s="96"/>
      <c r="H48" s="23" t="s">
        <v>4</v>
      </c>
      <c r="I48" s="57">
        <v>3</v>
      </c>
      <c r="J48" s="3">
        <v>1019</v>
      </c>
      <c r="K48" s="5"/>
    </row>
    <row r="49" spans="1:11" ht="17.25" customHeight="1" x14ac:dyDescent="0.25">
      <c r="A49" s="56"/>
      <c r="B49" s="57"/>
      <c r="C49" s="94" t="s">
        <v>34</v>
      </c>
      <c r="D49" s="95"/>
      <c r="E49" s="95"/>
      <c r="F49" s="95"/>
      <c r="G49" s="96"/>
      <c r="H49" s="23" t="s">
        <v>35</v>
      </c>
      <c r="I49" s="57">
        <v>2610</v>
      </c>
      <c r="J49" s="3">
        <v>56280</v>
      </c>
      <c r="K49" s="5"/>
    </row>
    <row r="50" spans="1:11" ht="13.5" customHeight="1" x14ac:dyDescent="0.25">
      <c r="A50" s="51"/>
      <c r="B50" s="52"/>
      <c r="C50" s="99" t="s">
        <v>42</v>
      </c>
      <c r="D50" s="100"/>
      <c r="E50" s="100"/>
      <c r="F50" s="100"/>
      <c r="G50" s="101"/>
      <c r="H50" s="23" t="s">
        <v>9</v>
      </c>
      <c r="I50" s="52">
        <v>1</v>
      </c>
      <c r="J50" s="3">
        <v>993</v>
      </c>
      <c r="K50" s="5"/>
    </row>
    <row r="51" spans="1:11" ht="13.5" customHeight="1" x14ac:dyDescent="0.25">
      <c r="A51" s="97" t="s">
        <v>5</v>
      </c>
      <c r="B51" s="98"/>
      <c r="C51" s="53"/>
      <c r="D51" s="54"/>
      <c r="E51" s="54"/>
      <c r="F51" s="54"/>
      <c r="G51" s="55"/>
      <c r="H51" s="23"/>
      <c r="I51" s="52"/>
      <c r="J51" s="4">
        <f>SUM(J41:J50)</f>
        <v>75850.676000000007</v>
      </c>
      <c r="K51" s="5"/>
    </row>
    <row r="52" spans="1:11" ht="13.5" customHeight="1" x14ac:dyDescent="0.25">
      <c r="A52" s="68"/>
      <c r="B52" s="69"/>
      <c r="C52" s="70"/>
      <c r="D52" s="71"/>
      <c r="E52" s="71"/>
      <c r="F52" s="71"/>
      <c r="G52" s="72"/>
      <c r="H52" s="23"/>
      <c r="I52" s="69"/>
      <c r="J52" s="4"/>
      <c r="K52" s="5"/>
    </row>
    <row r="53" spans="1:11" ht="13.5" customHeight="1" x14ac:dyDescent="0.25">
      <c r="A53" s="68"/>
      <c r="B53" s="69"/>
      <c r="C53" s="70"/>
      <c r="D53" s="71"/>
      <c r="E53" s="71"/>
      <c r="F53" s="71"/>
      <c r="G53" s="72"/>
      <c r="H53" s="23"/>
      <c r="I53" s="69"/>
      <c r="J53" s="4"/>
      <c r="K53" s="5"/>
    </row>
    <row r="54" spans="1:11" ht="13.5" customHeight="1" x14ac:dyDescent="0.25">
      <c r="A54" s="93" t="s">
        <v>46</v>
      </c>
      <c r="B54" s="93"/>
      <c r="C54" s="99" t="s">
        <v>11</v>
      </c>
      <c r="D54" s="100"/>
      <c r="E54" s="100"/>
      <c r="F54" s="100"/>
      <c r="G54" s="101"/>
      <c r="H54" s="23" t="s">
        <v>4</v>
      </c>
      <c r="I54" s="2">
        <v>3188.2</v>
      </c>
      <c r="J54" s="3">
        <f>I54*2</f>
        <v>6376.4</v>
      </c>
      <c r="K54" s="5"/>
    </row>
    <row r="55" spans="1:11" ht="13.5" customHeight="1" x14ac:dyDescent="0.25">
      <c r="A55" s="37"/>
      <c r="B55" s="38"/>
      <c r="C55" s="99" t="s">
        <v>18</v>
      </c>
      <c r="D55" s="100"/>
      <c r="E55" s="100"/>
      <c r="F55" s="100"/>
      <c r="G55" s="101"/>
      <c r="H55" s="23" t="s">
        <v>4</v>
      </c>
      <c r="I55" s="13">
        <v>3188.2</v>
      </c>
      <c r="J55" s="3">
        <f>I55*0.4</f>
        <v>1275.28</v>
      </c>
      <c r="K55" s="5"/>
    </row>
    <row r="56" spans="1:11" ht="13.5" customHeight="1" x14ac:dyDescent="0.25">
      <c r="A56" s="37"/>
      <c r="B56" s="38"/>
      <c r="C56" s="99" t="s">
        <v>19</v>
      </c>
      <c r="D56" s="100"/>
      <c r="E56" s="100"/>
      <c r="F56" s="100"/>
      <c r="G56" s="101"/>
      <c r="H56" s="23" t="s">
        <v>4</v>
      </c>
      <c r="I56" s="13">
        <v>3188.2</v>
      </c>
      <c r="J56" s="3">
        <f>I56*0.13</f>
        <v>414.46600000000001</v>
      </c>
      <c r="K56" s="5"/>
    </row>
    <row r="57" spans="1:11" ht="13.5" customHeight="1" x14ac:dyDescent="0.25">
      <c r="A57" s="68"/>
      <c r="B57" s="69"/>
      <c r="C57" s="99" t="s">
        <v>47</v>
      </c>
      <c r="D57" s="100"/>
      <c r="E57" s="100"/>
      <c r="F57" s="100"/>
      <c r="G57" s="101"/>
      <c r="H57" s="23" t="s">
        <v>8</v>
      </c>
      <c r="I57" s="13">
        <v>70</v>
      </c>
      <c r="J57" s="3">
        <f>I57*0.62</f>
        <v>43.4</v>
      </c>
      <c r="K57" s="5"/>
    </row>
    <row r="58" spans="1:11" ht="13.5" customHeight="1" x14ac:dyDescent="0.25">
      <c r="A58" s="97"/>
      <c r="B58" s="98"/>
      <c r="C58" s="99" t="s">
        <v>48</v>
      </c>
      <c r="D58" s="100"/>
      <c r="E58" s="100"/>
      <c r="F58" s="100"/>
      <c r="G58" s="101"/>
      <c r="H58" s="23"/>
      <c r="I58" s="69"/>
      <c r="J58" s="3">
        <v>3244.85</v>
      </c>
      <c r="K58" s="5"/>
    </row>
    <row r="59" spans="1:11" ht="13.5" customHeight="1" x14ac:dyDescent="0.25">
      <c r="A59" s="68"/>
      <c r="B59" s="69"/>
      <c r="C59" s="94" t="s">
        <v>49</v>
      </c>
      <c r="D59" s="95"/>
      <c r="E59" s="95"/>
      <c r="F59" s="95"/>
      <c r="G59" s="96"/>
      <c r="H59" s="23" t="s">
        <v>41</v>
      </c>
      <c r="I59" s="69">
        <v>1</v>
      </c>
      <c r="J59" s="3">
        <v>17000</v>
      </c>
      <c r="K59" s="5"/>
    </row>
    <row r="60" spans="1:11" ht="13.5" customHeight="1" x14ac:dyDescent="0.25">
      <c r="A60" s="68"/>
      <c r="B60" s="69"/>
      <c r="C60" s="108"/>
      <c r="D60" s="109"/>
      <c r="E60" s="109"/>
      <c r="F60" s="109"/>
      <c r="G60" s="110"/>
      <c r="H60" s="23"/>
      <c r="I60" s="69"/>
      <c r="J60" s="3"/>
      <c r="K60" s="5"/>
    </row>
    <row r="61" spans="1:11" ht="13.5" customHeight="1" x14ac:dyDescent="0.25">
      <c r="A61" s="97" t="s">
        <v>5</v>
      </c>
      <c r="B61" s="98"/>
      <c r="C61" s="70"/>
      <c r="D61" s="71"/>
      <c r="E61" s="71"/>
      <c r="F61" s="71"/>
      <c r="G61" s="72"/>
      <c r="H61" s="23"/>
      <c r="I61" s="69"/>
      <c r="J61" s="4">
        <f>SUM(J54:J60)</f>
        <v>28354.396000000001</v>
      </c>
      <c r="K61" s="5"/>
    </row>
    <row r="62" spans="1:11" ht="13.5" customHeight="1" x14ac:dyDescent="0.25">
      <c r="A62" s="68"/>
      <c r="B62" s="69"/>
      <c r="C62" s="70"/>
      <c r="D62" s="71"/>
      <c r="E62" s="71"/>
      <c r="F62" s="71"/>
      <c r="G62" s="72"/>
      <c r="H62" s="23"/>
      <c r="I62" s="69"/>
      <c r="J62" s="4"/>
      <c r="K62" s="5"/>
    </row>
    <row r="63" spans="1:11" ht="13.5" customHeight="1" x14ac:dyDescent="0.25">
      <c r="A63" s="68"/>
      <c r="B63" s="69"/>
      <c r="C63" s="70"/>
      <c r="D63" s="71"/>
      <c r="E63" s="71"/>
      <c r="F63" s="71"/>
      <c r="G63" s="72"/>
      <c r="H63" s="23"/>
      <c r="I63" s="69"/>
      <c r="J63" s="4"/>
      <c r="K63" s="5"/>
    </row>
    <row r="64" spans="1:11" ht="13.5" customHeight="1" x14ac:dyDescent="0.25">
      <c r="A64" s="93" t="s">
        <v>50</v>
      </c>
      <c r="B64" s="93"/>
      <c r="C64" s="99" t="s">
        <v>11</v>
      </c>
      <c r="D64" s="100"/>
      <c r="E64" s="100"/>
      <c r="F64" s="100"/>
      <c r="G64" s="101"/>
      <c r="H64" s="23" t="s">
        <v>4</v>
      </c>
      <c r="I64" s="2">
        <v>3188.2</v>
      </c>
      <c r="J64" s="3">
        <f>I64*2</f>
        <v>6376.4</v>
      </c>
      <c r="K64" s="5"/>
    </row>
    <row r="65" spans="1:11" ht="13.5" customHeight="1" x14ac:dyDescent="0.25">
      <c r="A65" s="37"/>
      <c r="B65" s="38"/>
      <c r="C65" s="99" t="s">
        <v>18</v>
      </c>
      <c r="D65" s="100"/>
      <c r="E65" s="100"/>
      <c r="F65" s="100"/>
      <c r="G65" s="101"/>
      <c r="H65" s="23" t="s">
        <v>4</v>
      </c>
      <c r="I65" s="13">
        <v>3188.2</v>
      </c>
      <c r="J65" s="3">
        <f>I65*0.4</f>
        <v>1275.28</v>
      </c>
      <c r="K65" s="5"/>
    </row>
    <row r="66" spans="1:11" ht="13.5" customHeight="1" x14ac:dyDescent="0.25">
      <c r="A66" s="37"/>
      <c r="B66" s="38"/>
      <c r="C66" s="99" t="s">
        <v>19</v>
      </c>
      <c r="D66" s="100"/>
      <c r="E66" s="100"/>
      <c r="F66" s="100"/>
      <c r="G66" s="101"/>
      <c r="H66" s="23" t="s">
        <v>4</v>
      </c>
      <c r="I66" s="13">
        <v>3188.2</v>
      </c>
      <c r="J66" s="3">
        <f>I66*0.13</f>
        <v>414.46600000000001</v>
      </c>
      <c r="K66" s="5"/>
    </row>
    <row r="67" spans="1:11" ht="13.5" customHeight="1" x14ac:dyDescent="0.25">
      <c r="A67" s="73"/>
      <c r="B67" s="74"/>
      <c r="C67" s="99" t="s">
        <v>51</v>
      </c>
      <c r="D67" s="100"/>
      <c r="E67" s="100"/>
      <c r="F67" s="100"/>
      <c r="G67" s="101"/>
      <c r="H67" s="23" t="s">
        <v>8</v>
      </c>
      <c r="I67" s="13">
        <v>70</v>
      </c>
      <c r="J67" s="3">
        <f>I67*0.62</f>
        <v>43.4</v>
      </c>
      <c r="K67" s="5"/>
    </row>
    <row r="68" spans="1:11" ht="13.5" customHeight="1" x14ac:dyDescent="0.25">
      <c r="A68" s="97"/>
      <c r="B68" s="98"/>
      <c r="C68" s="99" t="s">
        <v>52</v>
      </c>
      <c r="D68" s="100"/>
      <c r="E68" s="100"/>
      <c r="F68" s="100"/>
      <c r="G68" s="101"/>
      <c r="H68" s="23"/>
      <c r="I68" s="74"/>
      <c r="J68" s="3">
        <v>3173.25</v>
      </c>
      <c r="K68" s="5"/>
    </row>
    <row r="69" spans="1:11" ht="13.5" customHeight="1" x14ac:dyDescent="0.25">
      <c r="A69" s="73"/>
      <c r="B69" s="74"/>
      <c r="C69" s="94" t="s">
        <v>53</v>
      </c>
      <c r="D69" s="95"/>
      <c r="E69" s="95"/>
      <c r="F69" s="95"/>
      <c r="G69" s="96"/>
      <c r="H69" s="23" t="s">
        <v>54</v>
      </c>
      <c r="I69" s="74">
        <v>1</v>
      </c>
      <c r="J69" s="3">
        <v>3972</v>
      </c>
      <c r="K69" s="5"/>
    </row>
    <row r="70" spans="1:11" ht="13.5" customHeight="1" x14ac:dyDescent="0.25">
      <c r="A70" s="73"/>
      <c r="B70" s="74"/>
      <c r="C70" s="108"/>
      <c r="D70" s="109"/>
      <c r="E70" s="109"/>
      <c r="F70" s="109"/>
      <c r="G70" s="110"/>
      <c r="H70" s="23"/>
      <c r="I70" s="74"/>
      <c r="J70" s="3"/>
      <c r="K70" s="5"/>
    </row>
    <row r="71" spans="1:11" ht="13.5" customHeight="1" x14ac:dyDescent="0.25">
      <c r="A71" s="97" t="s">
        <v>5</v>
      </c>
      <c r="B71" s="98"/>
      <c r="C71" s="75"/>
      <c r="D71" s="76"/>
      <c r="E71" s="76"/>
      <c r="F71" s="76"/>
      <c r="G71" s="77"/>
      <c r="H71" s="23"/>
      <c r="I71" s="74"/>
      <c r="J71" s="4">
        <f>SUM(J64:J70)</f>
        <v>15254.795999999998</v>
      </c>
      <c r="K71" s="5"/>
    </row>
    <row r="72" spans="1:11" ht="13.5" customHeight="1" x14ac:dyDescent="0.25">
      <c r="A72" s="78"/>
      <c r="B72" s="79"/>
      <c r="C72" s="80"/>
      <c r="D72" s="81"/>
      <c r="E72" s="81"/>
      <c r="F72" s="81"/>
      <c r="G72" s="82"/>
      <c r="H72" s="23"/>
      <c r="I72" s="79"/>
      <c r="J72" s="4"/>
      <c r="K72" s="5"/>
    </row>
    <row r="73" spans="1:11" ht="13.5" customHeight="1" x14ac:dyDescent="0.25">
      <c r="A73" s="93" t="s">
        <v>56</v>
      </c>
      <c r="B73" s="93"/>
      <c r="C73" s="99" t="s">
        <v>11</v>
      </c>
      <c r="D73" s="100"/>
      <c r="E73" s="100"/>
      <c r="F73" s="100"/>
      <c r="G73" s="101"/>
      <c r="H73" s="23" t="s">
        <v>4</v>
      </c>
      <c r="I73" s="2">
        <v>3188.2</v>
      </c>
      <c r="J73" s="3">
        <f>I73*2</f>
        <v>6376.4</v>
      </c>
      <c r="K73" s="5"/>
    </row>
    <row r="74" spans="1:11" ht="13.5" customHeight="1" x14ac:dyDescent="0.25">
      <c r="A74" s="37"/>
      <c r="B74" s="38"/>
      <c r="C74" s="99" t="s">
        <v>18</v>
      </c>
      <c r="D74" s="100"/>
      <c r="E74" s="100"/>
      <c r="F74" s="100"/>
      <c r="G74" s="101"/>
      <c r="H74" s="23" t="s">
        <v>4</v>
      </c>
      <c r="I74" s="13">
        <v>3188.2</v>
      </c>
      <c r="J74" s="3">
        <f>I74*0.4</f>
        <v>1275.28</v>
      </c>
      <c r="K74" s="5"/>
    </row>
    <row r="75" spans="1:11" ht="13.5" customHeight="1" x14ac:dyDescent="0.25">
      <c r="A75" s="37"/>
      <c r="B75" s="38"/>
      <c r="C75" s="99" t="s">
        <v>19</v>
      </c>
      <c r="D75" s="100"/>
      <c r="E75" s="100"/>
      <c r="F75" s="100"/>
      <c r="G75" s="101"/>
      <c r="H75" s="23" t="s">
        <v>4</v>
      </c>
      <c r="I75" s="13">
        <v>3188.2</v>
      </c>
      <c r="J75" s="3">
        <f>I75*0.13</f>
        <v>414.46600000000001</v>
      </c>
      <c r="K75" s="5"/>
    </row>
    <row r="76" spans="1:11" ht="13.5" customHeight="1" x14ac:dyDescent="0.25">
      <c r="A76" s="78"/>
      <c r="B76" s="79"/>
      <c r="C76" s="99" t="s">
        <v>57</v>
      </c>
      <c r="D76" s="100"/>
      <c r="E76" s="100"/>
      <c r="F76" s="100"/>
      <c r="G76" s="101"/>
      <c r="H76" s="23" t="s">
        <v>8</v>
      </c>
      <c r="I76" s="13">
        <v>70</v>
      </c>
      <c r="J76" s="3">
        <f>I76*0.62</f>
        <v>43.4</v>
      </c>
      <c r="K76" s="5"/>
    </row>
    <row r="77" spans="1:11" ht="13.5" customHeight="1" x14ac:dyDescent="0.25">
      <c r="A77" s="97"/>
      <c r="B77" s="98"/>
      <c r="C77" s="99" t="s">
        <v>58</v>
      </c>
      <c r="D77" s="100"/>
      <c r="E77" s="100"/>
      <c r="F77" s="100"/>
      <c r="G77" s="101"/>
      <c r="H77" s="23"/>
      <c r="I77" s="79"/>
      <c r="J77" s="3">
        <v>3085.26</v>
      </c>
      <c r="K77" s="5"/>
    </row>
    <row r="78" spans="1:11" ht="13.5" customHeight="1" x14ac:dyDescent="0.25">
      <c r="A78" s="78"/>
      <c r="B78" s="79"/>
      <c r="C78" s="94" t="s">
        <v>59</v>
      </c>
      <c r="D78" s="95"/>
      <c r="E78" s="95"/>
      <c r="F78" s="95"/>
      <c r="G78" s="96"/>
      <c r="H78" s="23" t="s">
        <v>41</v>
      </c>
      <c r="I78" s="79">
        <v>1</v>
      </c>
      <c r="J78" s="3">
        <v>6542</v>
      </c>
      <c r="K78" s="5"/>
    </row>
    <row r="79" spans="1:11" ht="41.25" customHeight="1" x14ac:dyDescent="0.25">
      <c r="A79" s="78"/>
      <c r="B79" s="79"/>
      <c r="C79" s="94" t="s">
        <v>60</v>
      </c>
      <c r="D79" s="95"/>
      <c r="E79" s="95"/>
      <c r="F79" s="95"/>
      <c r="G79" s="96"/>
      <c r="H79" s="23" t="s">
        <v>41</v>
      </c>
      <c r="I79" s="79">
        <v>1</v>
      </c>
      <c r="J79" s="3">
        <v>15000</v>
      </c>
      <c r="K79" s="5"/>
    </row>
    <row r="80" spans="1:11" ht="13.5" customHeight="1" x14ac:dyDescent="0.25">
      <c r="A80" s="97" t="s">
        <v>5</v>
      </c>
      <c r="B80" s="98"/>
      <c r="C80" s="80"/>
      <c r="D80" s="81"/>
      <c r="E80" s="81"/>
      <c r="F80" s="81"/>
      <c r="G80" s="82"/>
      <c r="H80" s="23"/>
      <c r="I80" s="79"/>
      <c r="J80" s="4">
        <f>SUM(J73:J79)</f>
        <v>32736.806</v>
      </c>
      <c r="K80" s="5"/>
    </row>
    <row r="81" spans="1:11" ht="13.5" customHeight="1" x14ac:dyDescent="0.25">
      <c r="A81" s="78"/>
      <c r="B81" s="79"/>
      <c r="C81" s="80"/>
      <c r="D81" s="81"/>
      <c r="E81" s="81"/>
      <c r="F81" s="81"/>
      <c r="G81" s="82"/>
      <c r="H81" s="23"/>
      <c r="I81" s="79"/>
      <c r="J81" s="4"/>
      <c r="K81" s="5"/>
    </row>
    <row r="82" spans="1:11" ht="13.5" customHeight="1" x14ac:dyDescent="0.25">
      <c r="A82" s="93" t="s">
        <v>70</v>
      </c>
      <c r="B82" s="93"/>
      <c r="C82" s="99" t="s">
        <v>11</v>
      </c>
      <c r="D82" s="100"/>
      <c r="E82" s="100"/>
      <c r="F82" s="100"/>
      <c r="G82" s="101"/>
      <c r="H82" s="23" t="s">
        <v>4</v>
      </c>
      <c r="I82" s="2">
        <v>3188.2</v>
      </c>
      <c r="J82" s="3">
        <f>I82*2</f>
        <v>6376.4</v>
      </c>
      <c r="K82" s="5"/>
    </row>
    <row r="83" spans="1:11" ht="13.5" customHeight="1" x14ac:dyDescent="0.25">
      <c r="A83" s="37"/>
      <c r="B83" s="38"/>
      <c r="C83" s="99" t="s">
        <v>18</v>
      </c>
      <c r="D83" s="100"/>
      <c r="E83" s="100"/>
      <c r="F83" s="100"/>
      <c r="G83" s="101"/>
      <c r="H83" s="23" t="s">
        <v>4</v>
      </c>
      <c r="I83" s="13">
        <v>3188.2</v>
      </c>
      <c r="J83" s="3">
        <f>I83*0.4</f>
        <v>1275.28</v>
      </c>
      <c r="K83" s="5"/>
    </row>
    <row r="84" spans="1:11" ht="13.5" customHeight="1" x14ac:dyDescent="0.25">
      <c r="A84" s="37"/>
      <c r="B84" s="38"/>
      <c r="C84" s="99" t="s">
        <v>19</v>
      </c>
      <c r="D84" s="100"/>
      <c r="E84" s="100"/>
      <c r="F84" s="100"/>
      <c r="G84" s="101"/>
      <c r="H84" s="23" t="s">
        <v>4</v>
      </c>
      <c r="I84" s="13">
        <v>3188.2</v>
      </c>
      <c r="J84" s="3">
        <f>I84*0.13</f>
        <v>414.46600000000001</v>
      </c>
      <c r="K84" s="5"/>
    </row>
    <row r="85" spans="1:11" ht="13.5" customHeight="1" x14ac:dyDescent="0.25">
      <c r="A85" s="83"/>
      <c r="B85" s="84"/>
      <c r="C85" s="99" t="s">
        <v>72</v>
      </c>
      <c r="D85" s="100"/>
      <c r="E85" s="100"/>
      <c r="F85" s="100"/>
      <c r="G85" s="101"/>
      <c r="H85" s="23" t="s">
        <v>8</v>
      </c>
      <c r="I85" s="13">
        <v>70</v>
      </c>
      <c r="J85" s="3">
        <f>I85*0.62</f>
        <v>43.4</v>
      </c>
      <c r="K85" s="5"/>
    </row>
    <row r="86" spans="1:11" ht="13.5" customHeight="1" x14ac:dyDescent="0.25">
      <c r="A86" s="97"/>
      <c r="B86" s="98"/>
      <c r="C86" s="99" t="s">
        <v>71</v>
      </c>
      <c r="D86" s="100"/>
      <c r="E86" s="100"/>
      <c r="F86" s="100"/>
      <c r="G86" s="101"/>
      <c r="H86" s="23"/>
      <c r="I86" s="84"/>
      <c r="J86" s="3">
        <v>3293.19</v>
      </c>
      <c r="K86" s="5"/>
    </row>
    <row r="87" spans="1:11" ht="13.5" customHeight="1" x14ac:dyDescent="0.25">
      <c r="A87" s="97" t="s">
        <v>5</v>
      </c>
      <c r="B87" s="98"/>
      <c r="C87" s="85"/>
      <c r="D87" s="86"/>
      <c r="E87" s="86"/>
      <c r="F87" s="86"/>
      <c r="G87" s="87"/>
      <c r="H87" s="23"/>
      <c r="I87" s="84"/>
      <c r="J87" s="4">
        <f>SUM(J82:J86)</f>
        <v>11402.735999999999</v>
      </c>
      <c r="K87" s="5"/>
    </row>
    <row r="88" spans="1:11" ht="13.5" customHeight="1" x14ac:dyDescent="0.25">
      <c r="A88" s="88"/>
      <c r="B88" s="89"/>
      <c r="C88" s="90"/>
      <c r="D88" s="91"/>
      <c r="E88" s="91"/>
      <c r="F88" s="91"/>
      <c r="G88" s="92"/>
      <c r="H88" s="23"/>
      <c r="I88" s="89"/>
      <c r="J88" s="4"/>
      <c r="K88" s="5"/>
    </row>
    <row r="89" spans="1:11" x14ac:dyDescent="0.25">
      <c r="A89" s="102" t="s">
        <v>7</v>
      </c>
      <c r="B89" s="102"/>
      <c r="C89" s="9"/>
      <c r="D89" s="10"/>
      <c r="E89" s="10"/>
      <c r="F89" s="10"/>
      <c r="G89" s="11"/>
      <c r="H89" s="6"/>
      <c r="I89" s="7"/>
      <c r="J89" s="8">
        <f>J15+J23+J31+J38+J51+J61+J71+J80+J87</f>
        <v>220143.03400000001</v>
      </c>
      <c r="K89" s="5"/>
    </row>
    <row r="90" spans="1:1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25">
      <c r="C93" s="5"/>
      <c r="D93" s="5"/>
      <c r="E93" s="5"/>
      <c r="F93" s="5"/>
      <c r="G93" s="5"/>
    </row>
    <row r="94" spans="1:11" x14ac:dyDescent="0.25">
      <c r="A94" s="103" t="s">
        <v>55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</row>
    <row r="95" spans="1:11" x14ac:dyDescent="0.25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</row>
    <row r="96" spans="1:11" x14ac:dyDescent="0.25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"/>
    </row>
    <row r="97" spans="1:11" x14ac:dyDescent="0.25">
      <c r="A97" s="102" t="s">
        <v>0</v>
      </c>
      <c r="B97" s="102"/>
      <c r="C97" s="102" t="s">
        <v>6</v>
      </c>
      <c r="D97" s="102"/>
      <c r="E97" s="102"/>
      <c r="F97" s="102"/>
      <c r="G97" s="102"/>
      <c r="H97" s="34" t="s">
        <v>1</v>
      </c>
      <c r="I97" s="34" t="s">
        <v>2</v>
      </c>
      <c r="J97" s="34" t="s">
        <v>3</v>
      </c>
      <c r="K97" s="1"/>
    </row>
    <row r="98" spans="1:11" x14ac:dyDescent="0.25">
      <c r="A98" s="105"/>
      <c r="B98" s="107"/>
      <c r="C98" s="105"/>
      <c r="D98" s="106"/>
      <c r="E98" s="106"/>
      <c r="F98" s="106"/>
      <c r="G98" s="107"/>
      <c r="H98" s="34"/>
      <c r="I98" s="34"/>
      <c r="J98" s="34"/>
      <c r="K98" s="1"/>
    </row>
    <row r="99" spans="1:11" x14ac:dyDescent="0.25">
      <c r="A99" s="32"/>
      <c r="B99" s="33"/>
      <c r="C99" s="32"/>
      <c r="D99" s="17"/>
      <c r="E99" s="17"/>
      <c r="F99" s="17"/>
      <c r="G99" s="33"/>
      <c r="H99" s="23"/>
      <c r="I99" s="33"/>
      <c r="J99" s="4"/>
      <c r="K99" s="5"/>
    </row>
    <row r="100" spans="1:11" x14ac:dyDescent="0.25">
      <c r="A100" s="93" t="s">
        <v>10</v>
      </c>
      <c r="B100" s="93"/>
      <c r="C100" s="99" t="s">
        <v>16</v>
      </c>
      <c r="D100" s="100"/>
      <c r="E100" s="100"/>
      <c r="F100" s="100"/>
      <c r="G100" s="101"/>
      <c r="H100" s="23" t="s">
        <v>9</v>
      </c>
      <c r="I100" s="36">
        <v>1</v>
      </c>
      <c r="J100" s="3">
        <v>2503</v>
      </c>
      <c r="K100" s="5"/>
    </row>
    <row r="101" spans="1:11" x14ac:dyDescent="0.25">
      <c r="A101" s="32"/>
      <c r="B101" s="33"/>
      <c r="C101" s="99"/>
      <c r="D101" s="100"/>
      <c r="E101" s="100"/>
      <c r="F101" s="100"/>
      <c r="G101" s="101"/>
      <c r="H101" s="23"/>
      <c r="I101" s="13"/>
      <c r="J101" s="3"/>
      <c r="K101" s="5"/>
    </row>
    <row r="102" spans="1:11" x14ac:dyDescent="0.25">
      <c r="A102" s="97" t="s">
        <v>5</v>
      </c>
      <c r="B102" s="98"/>
      <c r="C102" s="29"/>
      <c r="D102" s="30"/>
      <c r="E102" s="30"/>
      <c r="F102" s="30"/>
      <c r="G102" s="31"/>
      <c r="H102" s="23"/>
      <c r="I102" s="33"/>
      <c r="J102" s="4">
        <f>SUM(J100:J101)</f>
        <v>2503</v>
      </c>
      <c r="K102" s="5"/>
    </row>
    <row r="103" spans="1:11" x14ac:dyDescent="0.25">
      <c r="A103" s="56"/>
      <c r="B103" s="57"/>
      <c r="C103" s="58"/>
      <c r="D103" s="59"/>
      <c r="E103" s="59"/>
      <c r="F103" s="59"/>
      <c r="G103" s="60"/>
      <c r="H103" s="23"/>
      <c r="I103" s="57"/>
      <c r="J103" s="4"/>
      <c r="K103" s="5"/>
    </row>
    <row r="104" spans="1:11" x14ac:dyDescent="0.25">
      <c r="A104" s="93" t="s">
        <v>36</v>
      </c>
      <c r="B104" s="93"/>
      <c r="C104" s="99" t="s">
        <v>37</v>
      </c>
      <c r="D104" s="100"/>
      <c r="E104" s="100"/>
      <c r="F104" s="100"/>
      <c r="G104" s="101"/>
      <c r="H104" s="23" t="s">
        <v>9</v>
      </c>
      <c r="I104" s="36">
        <v>1</v>
      </c>
      <c r="J104" s="3">
        <v>1094</v>
      </c>
      <c r="K104" s="5"/>
    </row>
    <row r="105" spans="1:11" ht="56.25" customHeight="1" x14ac:dyDescent="0.25">
      <c r="A105" s="56"/>
      <c r="B105" s="57"/>
      <c r="C105" s="94" t="s">
        <v>38</v>
      </c>
      <c r="D105" s="95"/>
      <c r="E105" s="95"/>
      <c r="F105" s="95"/>
      <c r="G105" s="96"/>
      <c r="H105" s="23"/>
      <c r="I105" s="13"/>
      <c r="J105" s="3">
        <v>17876</v>
      </c>
      <c r="K105" s="5"/>
    </row>
    <row r="106" spans="1:11" ht="33" customHeight="1" x14ac:dyDescent="0.25">
      <c r="A106" s="61"/>
      <c r="B106" s="62"/>
      <c r="C106" s="94" t="s">
        <v>43</v>
      </c>
      <c r="D106" s="95"/>
      <c r="E106" s="95"/>
      <c r="F106" s="95"/>
      <c r="G106" s="96"/>
      <c r="H106" s="23"/>
      <c r="I106" s="13"/>
      <c r="J106" s="3">
        <v>7452</v>
      </c>
      <c r="K106" s="5"/>
    </row>
    <row r="107" spans="1:11" ht="39" customHeight="1" x14ac:dyDescent="0.25">
      <c r="A107" s="61"/>
      <c r="B107" s="62"/>
      <c r="C107" s="94" t="s">
        <v>44</v>
      </c>
      <c r="D107" s="95"/>
      <c r="E107" s="95"/>
      <c r="F107" s="95"/>
      <c r="G107" s="96"/>
      <c r="H107" s="23"/>
      <c r="I107" s="13"/>
      <c r="J107" s="3">
        <v>30562</v>
      </c>
      <c r="K107" s="5"/>
    </row>
    <row r="108" spans="1:11" ht="39" customHeight="1" x14ac:dyDescent="0.25">
      <c r="A108" s="61"/>
      <c r="B108" s="62"/>
      <c r="C108" s="94" t="s">
        <v>45</v>
      </c>
      <c r="D108" s="95"/>
      <c r="E108" s="95"/>
      <c r="F108" s="95"/>
      <c r="G108" s="96"/>
      <c r="H108" s="23" t="s">
        <v>9</v>
      </c>
      <c r="I108" s="13">
        <v>2</v>
      </c>
      <c r="J108" s="3">
        <v>6355</v>
      </c>
      <c r="K108" s="5"/>
    </row>
    <row r="109" spans="1:11" x14ac:dyDescent="0.25">
      <c r="A109" s="97"/>
      <c r="B109" s="98"/>
      <c r="C109" s="99"/>
      <c r="D109" s="100"/>
      <c r="E109" s="100"/>
      <c r="F109" s="100"/>
      <c r="G109" s="101"/>
      <c r="H109" s="23"/>
      <c r="I109" s="57"/>
      <c r="J109" s="3"/>
      <c r="K109" s="5"/>
    </row>
    <row r="110" spans="1:11" x14ac:dyDescent="0.25">
      <c r="A110" s="97" t="s">
        <v>5</v>
      </c>
      <c r="B110" s="98"/>
      <c r="C110" s="58"/>
      <c r="D110" s="59"/>
      <c r="E110" s="59"/>
      <c r="F110" s="59"/>
      <c r="G110" s="60"/>
      <c r="H110" s="23"/>
      <c r="I110" s="57"/>
      <c r="J110" s="4">
        <f>SUM(J104:J109)</f>
        <v>63339</v>
      </c>
      <c r="K110" s="5"/>
    </row>
    <row r="111" spans="1:11" x14ac:dyDescent="0.25">
      <c r="A111" s="56"/>
      <c r="B111" s="57"/>
      <c r="C111" s="58"/>
      <c r="D111" s="59"/>
      <c r="E111" s="59"/>
      <c r="F111" s="59"/>
      <c r="G111" s="60"/>
      <c r="H111" s="23"/>
      <c r="I111" s="57"/>
      <c r="J111" s="4"/>
      <c r="K111" s="5"/>
    </row>
    <row r="112" spans="1:11" ht="39" customHeight="1" x14ac:dyDescent="0.25">
      <c r="A112" s="93" t="s">
        <v>61</v>
      </c>
      <c r="B112" s="93"/>
      <c r="C112" s="94" t="s">
        <v>62</v>
      </c>
      <c r="D112" s="95"/>
      <c r="E112" s="95"/>
      <c r="F112" s="95"/>
      <c r="G112" s="96"/>
      <c r="H112" s="23" t="s">
        <v>41</v>
      </c>
      <c r="I112" s="36">
        <v>1</v>
      </c>
      <c r="J112" s="3">
        <v>14376</v>
      </c>
      <c r="K112" s="5"/>
    </row>
    <row r="113" spans="1:11" ht="33.75" customHeight="1" x14ac:dyDescent="0.25">
      <c r="A113" s="93"/>
      <c r="B113" s="93"/>
      <c r="C113" s="94" t="s">
        <v>63</v>
      </c>
      <c r="D113" s="95"/>
      <c r="E113" s="95"/>
      <c r="F113" s="95"/>
      <c r="G113" s="96"/>
      <c r="H113" s="23" t="s">
        <v>9</v>
      </c>
      <c r="I113" s="36">
        <v>2</v>
      </c>
      <c r="J113" s="3">
        <v>100800</v>
      </c>
      <c r="K113" s="5"/>
    </row>
    <row r="114" spans="1:11" x14ac:dyDescent="0.25">
      <c r="A114" s="93"/>
      <c r="B114" s="93"/>
      <c r="C114" s="99"/>
      <c r="D114" s="100"/>
      <c r="E114" s="100"/>
      <c r="F114" s="100"/>
      <c r="G114" s="101"/>
      <c r="H114" s="23"/>
      <c r="I114" s="36"/>
      <c r="J114" s="3"/>
      <c r="K114" s="5"/>
    </row>
    <row r="115" spans="1:11" x14ac:dyDescent="0.25">
      <c r="A115" s="68"/>
      <c r="B115" s="69"/>
      <c r="C115" s="70"/>
      <c r="D115" s="71"/>
      <c r="E115" s="71"/>
      <c r="F115" s="71"/>
      <c r="G115" s="72"/>
      <c r="H115" s="23"/>
      <c r="I115" s="69"/>
      <c r="J115" s="4"/>
      <c r="K115" s="5"/>
    </row>
    <row r="116" spans="1:11" x14ac:dyDescent="0.25">
      <c r="A116" s="97" t="s">
        <v>5</v>
      </c>
      <c r="B116" s="98"/>
      <c r="C116" s="80"/>
      <c r="D116" s="81"/>
      <c r="E116" s="81"/>
      <c r="F116" s="81"/>
      <c r="G116" s="82"/>
      <c r="H116" s="23"/>
      <c r="I116" s="79"/>
      <c r="J116" s="4">
        <f>SUM(J112:J115)</f>
        <v>115176</v>
      </c>
      <c r="K116" s="5"/>
    </row>
    <row r="117" spans="1:11" x14ac:dyDescent="0.25">
      <c r="A117" s="68"/>
      <c r="B117" s="69"/>
      <c r="C117" s="70"/>
      <c r="D117" s="71"/>
      <c r="E117" s="71"/>
      <c r="F117" s="71"/>
      <c r="G117" s="72"/>
      <c r="H117" s="23"/>
      <c r="I117" s="69"/>
      <c r="J117" s="4"/>
      <c r="K117" s="5"/>
    </row>
    <row r="118" spans="1:11" x14ac:dyDescent="0.25">
      <c r="A118" s="93" t="s">
        <v>65</v>
      </c>
      <c r="B118" s="93"/>
      <c r="C118" s="99" t="s">
        <v>66</v>
      </c>
      <c r="D118" s="100"/>
      <c r="E118" s="100"/>
      <c r="F118" s="100"/>
      <c r="G118" s="101"/>
      <c r="H118" s="23" t="s">
        <v>9</v>
      </c>
      <c r="I118" s="36">
        <v>1</v>
      </c>
      <c r="J118" s="3">
        <v>8655</v>
      </c>
      <c r="K118" s="5"/>
    </row>
    <row r="119" spans="1:11" x14ac:dyDescent="0.25">
      <c r="A119" s="83"/>
      <c r="B119" s="84"/>
      <c r="C119" s="99"/>
      <c r="D119" s="100"/>
      <c r="E119" s="100"/>
      <c r="F119" s="100"/>
      <c r="G119" s="101"/>
      <c r="H119" s="23"/>
      <c r="I119" s="13"/>
      <c r="J119" s="3"/>
      <c r="K119" s="5"/>
    </row>
    <row r="120" spans="1:11" x14ac:dyDescent="0.25">
      <c r="A120" s="97" t="s">
        <v>5</v>
      </c>
      <c r="B120" s="98"/>
      <c r="C120" s="85"/>
      <c r="D120" s="86"/>
      <c r="E120" s="86"/>
      <c r="F120" s="86"/>
      <c r="G120" s="87"/>
      <c r="H120" s="23"/>
      <c r="I120" s="84"/>
      <c r="J120" s="4">
        <f>SUM(J118:J119)</f>
        <v>8655</v>
      </c>
      <c r="K120" s="5"/>
    </row>
    <row r="121" spans="1:11" x14ac:dyDescent="0.25">
      <c r="A121" s="68"/>
      <c r="B121" s="69"/>
      <c r="C121" s="70"/>
      <c r="D121" s="71"/>
      <c r="E121" s="71"/>
      <c r="F121" s="71"/>
      <c r="G121" s="72"/>
      <c r="H121" s="23"/>
      <c r="I121" s="69"/>
      <c r="J121" s="4"/>
      <c r="K121" s="5"/>
    </row>
    <row r="122" spans="1:11" x14ac:dyDescent="0.25">
      <c r="A122" s="102" t="s">
        <v>7</v>
      </c>
      <c r="B122" s="102"/>
      <c r="C122" s="32"/>
      <c r="D122" s="17"/>
      <c r="E122" s="17"/>
      <c r="F122" s="17"/>
      <c r="G122" s="33"/>
      <c r="H122" s="34"/>
      <c r="I122" s="35"/>
      <c r="J122" s="8">
        <f>J102+J110+J116+J120</f>
        <v>189673</v>
      </c>
      <c r="K122" s="5"/>
    </row>
    <row r="126" spans="1:11" x14ac:dyDescent="0.25">
      <c r="A126" s="103" t="s">
        <v>39</v>
      </c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</row>
    <row r="127" spans="1:11" x14ac:dyDescent="0.25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</row>
    <row r="128" spans="1:11" x14ac:dyDescent="0.25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"/>
    </row>
    <row r="129" spans="1:11" x14ac:dyDescent="0.25">
      <c r="A129" s="102" t="s">
        <v>0</v>
      </c>
      <c r="B129" s="102"/>
      <c r="C129" s="102" t="s">
        <v>6</v>
      </c>
      <c r="D129" s="102"/>
      <c r="E129" s="102"/>
      <c r="F129" s="102"/>
      <c r="G129" s="102"/>
      <c r="H129" s="66" t="s">
        <v>1</v>
      </c>
      <c r="I129" s="66" t="s">
        <v>2</v>
      </c>
      <c r="J129" s="66" t="s">
        <v>3</v>
      </c>
      <c r="K129" s="1"/>
    </row>
    <row r="130" spans="1:11" x14ac:dyDescent="0.25">
      <c r="A130" s="105"/>
      <c r="B130" s="107"/>
      <c r="C130" s="105"/>
      <c r="D130" s="106"/>
      <c r="E130" s="106"/>
      <c r="F130" s="106"/>
      <c r="G130" s="107"/>
      <c r="H130" s="66"/>
      <c r="I130" s="66"/>
      <c r="J130" s="66"/>
      <c r="K130" s="1"/>
    </row>
    <row r="131" spans="1:11" ht="54" customHeight="1" x14ac:dyDescent="0.25">
      <c r="A131" s="93" t="s">
        <v>36</v>
      </c>
      <c r="B131" s="93"/>
      <c r="C131" s="94" t="s">
        <v>40</v>
      </c>
      <c r="D131" s="95"/>
      <c r="E131" s="95"/>
      <c r="F131" s="95"/>
      <c r="G131" s="96"/>
      <c r="H131" s="23" t="s">
        <v>41</v>
      </c>
      <c r="I131" s="36">
        <v>1</v>
      </c>
      <c r="J131" s="3">
        <v>5627.17</v>
      </c>
      <c r="K131" s="5"/>
    </row>
    <row r="132" spans="1:11" x14ac:dyDescent="0.25">
      <c r="A132" s="97"/>
      <c r="B132" s="98"/>
      <c r="C132" s="99"/>
      <c r="D132" s="100"/>
      <c r="E132" s="100"/>
      <c r="F132" s="100"/>
      <c r="G132" s="101"/>
      <c r="H132" s="23"/>
      <c r="I132" s="62"/>
      <c r="J132" s="3"/>
      <c r="K132" s="5"/>
    </row>
    <row r="133" spans="1:11" x14ac:dyDescent="0.25">
      <c r="A133" s="97" t="s">
        <v>5</v>
      </c>
      <c r="B133" s="98"/>
      <c r="C133" s="63"/>
      <c r="D133" s="64"/>
      <c r="E133" s="64"/>
      <c r="F133" s="64"/>
      <c r="G133" s="65"/>
      <c r="H133" s="23"/>
      <c r="I133" s="62"/>
      <c r="J133" s="4">
        <f>SUM(J131:J132)</f>
        <v>5627.17</v>
      </c>
      <c r="K133" s="5"/>
    </row>
    <row r="134" spans="1:11" x14ac:dyDescent="0.25">
      <c r="A134" s="83"/>
      <c r="B134" s="84"/>
      <c r="C134" s="85"/>
      <c r="D134" s="86"/>
      <c r="E134" s="86"/>
      <c r="F134" s="86"/>
      <c r="G134" s="87"/>
      <c r="H134" s="23"/>
      <c r="I134" s="84"/>
      <c r="J134" s="4"/>
      <c r="K134" s="5"/>
    </row>
    <row r="135" spans="1:11" ht="39.75" customHeight="1" x14ac:dyDescent="0.25">
      <c r="A135" s="93" t="s">
        <v>67</v>
      </c>
      <c r="B135" s="93"/>
      <c r="C135" s="94" t="s">
        <v>68</v>
      </c>
      <c r="D135" s="95"/>
      <c r="E135" s="95"/>
      <c r="F135" s="95"/>
      <c r="G135" s="96"/>
      <c r="H135" s="23" t="s">
        <v>41</v>
      </c>
      <c r="I135" s="2">
        <v>1</v>
      </c>
      <c r="J135" s="3">
        <v>15400</v>
      </c>
      <c r="K135" s="5"/>
    </row>
    <row r="136" spans="1:11" x14ac:dyDescent="0.25">
      <c r="A136" s="97" t="s">
        <v>69</v>
      </c>
      <c r="B136" s="98"/>
      <c r="C136" s="99"/>
      <c r="D136" s="100"/>
      <c r="E136" s="100"/>
      <c r="F136" s="100"/>
      <c r="G136" s="101"/>
      <c r="H136" s="23"/>
      <c r="I136" s="84"/>
      <c r="J136" s="4">
        <f>SUM(J135)</f>
        <v>15400</v>
      </c>
      <c r="K136" s="5"/>
    </row>
    <row r="137" spans="1:11" x14ac:dyDescent="0.25">
      <c r="A137" s="83"/>
      <c r="B137" s="84"/>
      <c r="C137" s="85"/>
      <c r="D137" s="86"/>
      <c r="E137" s="86"/>
      <c r="F137" s="86"/>
      <c r="G137" s="87"/>
      <c r="H137" s="23"/>
      <c r="I137" s="84"/>
      <c r="J137" s="4"/>
      <c r="K137" s="5"/>
    </row>
    <row r="138" spans="1:11" x14ac:dyDescent="0.25">
      <c r="A138" s="61"/>
      <c r="B138" s="62"/>
      <c r="C138" s="63"/>
      <c r="D138" s="64"/>
      <c r="E138" s="64"/>
      <c r="F138" s="64"/>
      <c r="G138" s="65"/>
      <c r="H138" s="23"/>
      <c r="I138" s="62"/>
      <c r="J138" s="4"/>
      <c r="K138" s="5"/>
    </row>
    <row r="139" spans="1:11" x14ac:dyDescent="0.25">
      <c r="A139" s="102" t="s">
        <v>7</v>
      </c>
      <c r="B139" s="102"/>
      <c r="C139" s="61"/>
      <c r="D139" s="17"/>
      <c r="E139" s="17"/>
      <c r="F139" s="17"/>
      <c r="G139" s="62"/>
      <c r="H139" s="66"/>
      <c r="I139" s="67"/>
      <c r="J139" s="8">
        <f>J133+J136</f>
        <v>21027.17</v>
      </c>
      <c r="K139" s="5"/>
    </row>
  </sheetData>
  <mergeCells count="139">
    <mergeCell ref="A58:B58"/>
    <mergeCell ref="C58:G58"/>
    <mergeCell ref="C59:G59"/>
    <mergeCell ref="C60:G60"/>
    <mergeCell ref="C76:G76"/>
    <mergeCell ref="A77:B77"/>
    <mergeCell ref="A116:B116"/>
    <mergeCell ref="C77:G77"/>
    <mergeCell ref="C78:G78"/>
    <mergeCell ref="C79:G79"/>
    <mergeCell ref="A118:B118"/>
    <mergeCell ref="C118:G118"/>
    <mergeCell ref="C119:G119"/>
    <mergeCell ref="A80:B80"/>
    <mergeCell ref="A112:B112"/>
    <mergeCell ref="C112:G112"/>
    <mergeCell ref="A113:B113"/>
    <mergeCell ref="C113:G113"/>
    <mergeCell ref="A114:B114"/>
    <mergeCell ref="C114:G114"/>
    <mergeCell ref="A68:B68"/>
    <mergeCell ref="C68:G68"/>
    <mergeCell ref="C69:G69"/>
    <mergeCell ref="C70:G70"/>
    <mergeCell ref="A71:B71"/>
    <mergeCell ref="A73:B73"/>
    <mergeCell ref="C73:G73"/>
    <mergeCell ref="C74:G74"/>
    <mergeCell ref="C75:G75"/>
    <mergeCell ref="A139:B139"/>
    <mergeCell ref="C50:G50"/>
    <mergeCell ref="C107:G107"/>
    <mergeCell ref="C106:G106"/>
    <mergeCell ref="C108:G108"/>
    <mergeCell ref="A131:B131"/>
    <mergeCell ref="C131:G131"/>
    <mergeCell ref="A132:B132"/>
    <mergeCell ref="C132:G132"/>
    <mergeCell ref="A126:K127"/>
    <mergeCell ref="A128:J128"/>
    <mergeCell ref="A129:B129"/>
    <mergeCell ref="C129:G129"/>
    <mergeCell ref="A130:B130"/>
    <mergeCell ref="C130:G130"/>
    <mergeCell ref="A122:B122"/>
    <mergeCell ref="A102:B102"/>
    <mergeCell ref="A64:B64"/>
    <mergeCell ref="C64:G64"/>
    <mergeCell ref="C65:G65"/>
    <mergeCell ref="C66:G66"/>
    <mergeCell ref="C67:G67"/>
    <mergeCell ref="A1:K2"/>
    <mergeCell ref="A4:B4"/>
    <mergeCell ref="C4:G4"/>
    <mergeCell ref="A3:J3"/>
    <mergeCell ref="A5:B5"/>
    <mergeCell ref="C5:G5"/>
    <mergeCell ref="A22:B22"/>
    <mergeCell ref="A15:B15"/>
    <mergeCell ref="C12:G12"/>
    <mergeCell ref="A18:B18"/>
    <mergeCell ref="C18:G18"/>
    <mergeCell ref="C19:G19"/>
    <mergeCell ref="C13:G13"/>
    <mergeCell ref="C8:G8"/>
    <mergeCell ref="A7:B7"/>
    <mergeCell ref="C7:G7"/>
    <mergeCell ref="C9:G9"/>
    <mergeCell ref="C10:G10"/>
    <mergeCell ref="A11:B11"/>
    <mergeCell ref="C11:G11"/>
    <mergeCell ref="C21:G21"/>
    <mergeCell ref="C22:G22"/>
    <mergeCell ref="A26:B26"/>
    <mergeCell ref="C26:G26"/>
    <mergeCell ref="C27:G27"/>
    <mergeCell ref="C28:G28"/>
    <mergeCell ref="C101:G101"/>
    <mergeCell ref="C20:G20"/>
    <mergeCell ref="C36:G36"/>
    <mergeCell ref="A37:B37"/>
    <mergeCell ref="C37:G37"/>
    <mergeCell ref="A38:B38"/>
    <mergeCell ref="C98:G98"/>
    <mergeCell ref="A41:B41"/>
    <mergeCell ref="C41:G41"/>
    <mergeCell ref="C42:G42"/>
    <mergeCell ref="C43:G43"/>
    <mergeCell ref="C44:G44"/>
    <mergeCell ref="A54:B54"/>
    <mergeCell ref="C54:G54"/>
    <mergeCell ref="C55:G55"/>
    <mergeCell ref="C56:G56"/>
    <mergeCell ref="C57:G57"/>
    <mergeCell ref="A23:B23"/>
    <mergeCell ref="A45:B45"/>
    <mergeCell ref="C45:G45"/>
    <mergeCell ref="C29:G29"/>
    <mergeCell ref="A33:B33"/>
    <mergeCell ref="C33:G33"/>
    <mergeCell ref="C34:G34"/>
    <mergeCell ref="C35:G35"/>
    <mergeCell ref="A110:B110"/>
    <mergeCell ref="A104:B104"/>
    <mergeCell ref="C104:G104"/>
    <mergeCell ref="C105:G105"/>
    <mergeCell ref="A109:B109"/>
    <mergeCell ref="C109:G109"/>
    <mergeCell ref="A30:B30"/>
    <mergeCell ref="C30:G30"/>
    <mergeCell ref="A31:B31"/>
    <mergeCell ref="A51:B51"/>
    <mergeCell ref="C46:G46"/>
    <mergeCell ref="C47:G47"/>
    <mergeCell ref="C48:G48"/>
    <mergeCell ref="C49:G49"/>
    <mergeCell ref="A89:B89"/>
    <mergeCell ref="A94:K95"/>
    <mergeCell ref="A96:J96"/>
    <mergeCell ref="A97:B97"/>
    <mergeCell ref="A61:B61"/>
    <mergeCell ref="A135:B135"/>
    <mergeCell ref="C135:G135"/>
    <mergeCell ref="A136:B136"/>
    <mergeCell ref="C136:G136"/>
    <mergeCell ref="A82:B82"/>
    <mergeCell ref="C82:G82"/>
    <mergeCell ref="C83:G83"/>
    <mergeCell ref="C84:G84"/>
    <mergeCell ref="C85:G85"/>
    <mergeCell ref="A86:B86"/>
    <mergeCell ref="C86:G86"/>
    <mergeCell ref="A87:B87"/>
    <mergeCell ref="A133:B133"/>
    <mergeCell ref="C97:G97"/>
    <mergeCell ref="A98:B98"/>
    <mergeCell ref="A100:B100"/>
    <mergeCell ref="C100:G100"/>
    <mergeCell ref="A120:B12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2024-01-21T02:47:51Z</dcterms:modified>
</cp:coreProperties>
</file>