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1" i="1" l="1"/>
  <c r="J179" i="1" l="1"/>
  <c r="J112" i="1"/>
  <c r="J110" i="1"/>
  <c r="J109" i="1"/>
  <c r="J108" i="1"/>
  <c r="J114" i="1" l="1"/>
  <c r="J117" i="1" s="1"/>
  <c r="J103" i="1"/>
  <c r="J101" i="1"/>
  <c r="J100" i="1"/>
  <c r="J99" i="1"/>
  <c r="J105" i="1" l="1"/>
  <c r="J174" i="1"/>
  <c r="J93" i="1"/>
  <c r="J91" i="1"/>
  <c r="J90" i="1"/>
  <c r="J89" i="1"/>
  <c r="J96" i="1" s="1"/>
  <c r="J168" i="1" l="1"/>
  <c r="J86" i="1"/>
  <c r="J84" i="1"/>
  <c r="J83" i="1"/>
  <c r="J82" i="1"/>
  <c r="J87" i="1" s="1"/>
  <c r="J163" i="1" l="1"/>
  <c r="J79" i="1" l="1"/>
  <c r="J77" i="1"/>
  <c r="J76" i="1"/>
  <c r="J75" i="1"/>
  <c r="J125" i="1"/>
  <c r="J127" i="1" s="1"/>
  <c r="J80" i="1" l="1"/>
  <c r="J157" i="1"/>
  <c r="J68" i="1" l="1"/>
  <c r="J66" i="1"/>
  <c r="J65" i="1"/>
  <c r="J64" i="1"/>
  <c r="J59" i="1"/>
  <c r="J57" i="1"/>
  <c r="J56" i="1"/>
  <c r="J55" i="1"/>
  <c r="J61" i="1" s="1"/>
  <c r="J73" i="1" l="1"/>
  <c r="J151" i="1"/>
  <c r="J48" i="1" l="1"/>
  <c r="J46" i="1"/>
  <c r="J45" i="1"/>
  <c r="J44" i="1"/>
  <c r="J38" i="1"/>
  <c r="J36" i="1"/>
  <c r="J35" i="1"/>
  <c r="J34" i="1"/>
  <c r="J52" i="1" l="1"/>
  <c r="J41" i="1"/>
  <c r="J145" i="1"/>
  <c r="J29" i="1"/>
  <c r="J27" i="1"/>
  <c r="J26" i="1"/>
  <c r="J25" i="1"/>
  <c r="J31" i="1" l="1"/>
  <c r="J9" i="1"/>
  <c r="J18" i="1"/>
  <c r="J20" i="1"/>
  <c r="J17" i="1"/>
  <c r="J16" i="1"/>
  <c r="J22" i="1" l="1"/>
  <c r="J11" i="1"/>
  <c r="J7" i="1" l="1"/>
  <c r="J6" i="1"/>
  <c r="J13" i="1" l="1"/>
</calcChain>
</file>

<file path=xl/sharedStrings.xml><?xml version="1.0" encoding="utf-8"?>
<sst xmlns="http://schemas.openxmlformats.org/spreadsheetml/2006/main" count="222" uniqueCount="92">
  <si>
    <t>Период</t>
  </si>
  <si>
    <t>Ед.изм.</t>
  </si>
  <si>
    <t>Кол-во</t>
  </si>
  <si>
    <t>Сумма (руб.)</t>
  </si>
  <si>
    <t>м2</t>
  </si>
  <si>
    <t xml:space="preserve"> Выполненные работы</t>
  </si>
  <si>
    <t>Аварийное обслуживание электрических сетей</t>
  </si>
  <si>
    <t>Аварийное обслуживание сантехнического оборудования</t>
  </si>
  <si>
    <t>Выполненные работы  по статье   ремонт  жилья  по ул.Вишневая 9</t>
  </si>
  <si>
    <t>Выполненные работы  по статье   содержание жилья  по ул. Вишневая 9</t>
  </si>
  <si>
    <t>лиц</t>
  </si>
  <si>
    <t>ИТОГО</t>
  </si>
  <si>
    <t>Выполненные работы  по статье   содержание газовых сетей  по ул.Вишневая 9</t>
  </si>
  <si>
    <t>январь 2024г.</t>
  </si>
  <si>
    <t xml:space="preserve"> услуги Таганрог.ф-л ИВЦ ЖКХ    за январь  2024г</t>
  </si>
  <si>
    <t>Конвертование счетов квитанций за январь 2024год</t>
  </si>
  <si>
    <t>Корректировка за 2023год (обслуживание УУЭ за 2023год)</t>
  </si>
  <si>
    <t>февраль  2024г.</t>
  </si>
  <si>
    <t xml:space="preserve"> Обслуживание УУЭ </t>
  </si>
  <si>
    <t xml:space="preserve"> услуги Таганрог.ф-л ИВЦ ЖКХ    за февраль  2024г</t>
  </si>
  <si>
    <t>Конвертование счетов квитанций за февраль 2024год</t>
  </si>
  <si>
    <t>февраль 2024г</t>
  </si>
  <si>
    <t>Ремонт УУТЭ</t>
  </si>
  <si>
    <t>усл</t>
  </si>
  <si>
    <t xml:space="preserve"> услуги Таганрог.ф-л ИВЦ ЖКХ    за март  2024г</t>
  </si>
  <si>
    <t>Конвертование счетов квитанций за март 2024год</t>
  </si>
  <si>
    <t>Отбивка балконной плиты кв 71 с автовышки</t>
  </si>
  <si>
    <t>март 2024г.</t>
  </si>
  <si>
    <t>март 2024г</t>
  </si>
  <si>
    <t>замена датчика движения в подъезде №4 (тамбур)-1шт, замена прожектора над подъездом №1-1шт и выключателя в подъезде-1шт</t>
  </si>
  <si>
    <t>Акт №8 от 21.02.2024г ИП Наливайко А.В.(тех обслуживание вентканалов и дымоходов)</t>
  </si>
  <si>
    <t>апрель 2024г.</t>
  </si>
  <si>
    <t xml:space="preserve"> услуги Таганрог.ф-л ИВЦ ЖКХ    за апрель  2024г</t>
  </si>
  <si>
    <t>Конвертование счетов квитанций за апрель 2024год</t>
  </si>
  <si>
    <t>май 2024г.</t>
  </si>
  <si>
    <t xml:space="preserve"> услуги Таганрог.ф-л ИВЦ ЖКХ    за май 2024г</t>
  </si>
  <si>
    <t>Конвертование счетов квитанций за май 2024год</t>
  </si>
  <si>
    <t>Акарицидная обработка  ( акт №70 от 07.05.2024г)ООО" ДДД Центр"</t>
  </si>
  <si>
    <t>Дезинсекция подвала  ( акт №72 от 14.05.2024г)ООО" ДДД Центр"</t>
  </si>
  <si>
    <t xml:space="preserve">Покос травы на придомовой территории </t>
  </si>
  <si>
    <t>апрель 2024г</t>
  </si>
  <si>
    <t>Устройство отмостки ( ИП Харченко А.С.)</t>
  </si>
  <si>
    <t>Смена ввода ХВС -6мп со сменой крана шарового ф 50мм-1шт</t>
  </si>
  <si>
    <t>Смена светильников в подъезде №1</t>
  </si>
  <si>
    <t>шт</t>
  </si>
  <si>
    <t>ФФБУЗ "Центр гигиены и эпидемиологии" Ростов-на Дону (анализ воды)</t>
  </si>
  <si>
    <t>июнь 2024г.</t>
  </si>
  <si>
    <t xml:space="preserve"> услуги Таганрог.ф-л ИВЦ ЖКХ    за июнь 2024г</t>
  </si>
  <si>
    <t>Конвертование счетов квитанций за июнь 2024год</t>
  </si>
  <si>
    <t>июль 2024г.</t>
  </si>
  <si>
    <t xml:space="preserve"> услуги Таганрог.ф-л ИВЦ ЖКХ    за июль 2024г</t>
  </si>
  <si>
    <t>Конвертование счетов квитанций за июль 2024год</t>
  </si>
  <si>
    <t>ИП Наливайко А.В. Счет №103 от 08.07.2024г(периодичекая проверка вентканалов и дымоходов по кв 9)</t>
  </si>
  <si>
    <t>Опрессовка внутридомовой системы ЦО-2650 мп и ввод -70мп</t>
  </si>
  <si>
    <t>Промывка внутридомовой системы ЦО</t>
  </si>
  <si>
    <t>дом</t>
  </si>
  <si>
    <t>июль 2024г</t>
  </si>
  <si>
    <t>Смена трубопровода ЦО по кв 16,19,22и подвал ф 25мм-16мп, ф 20мм-2мп, установка кранов ф 20мм-2шт, смена кранов ф 20мм-2шт</t>
  </si>
  <si>
    <t>Ремонт ВРУ ( ремонт освещения по кв 33,38,39,41)</t>
  </si>
  <si>
    <t>Смена трубопровода ЦО ф до 40мм-8мп, ф до 25мм-1мп, установка кранов ф до 20мм-1шт</t>
  </si>
  <si>
    <t>август 2024г</t>
  </si>
  <si>
    <t>Тех обслуживание  ак №3491 от 01.08.2024г филиал  ПАО Газпром газораспределение  Ростов на Дону"</t>
  </si>
  <si>
    <t xml:space="preserve"> услуги Таганрог.ф-л ИВЦ ЖКХ    за август 2024г</t>
  </si>
  <si>
    <t>Конвертование счетов квитанций за август 2024год</t>
  </si>
  <si>
    <t>Смена трубопровода ЦО ф до 40мм-8мп, ф 25мм-16мп по кв 5,8,11,14</t>
  </si>
  <si>
    <t>Смена прожектора над подъездом №3,4</t>
  </si>
  <si>
    <t>Герметизация МПШ по кв 45</t>
  </si>
  <si>
    <t>сентябрь2024г.</t>
  </si>
  <si>
    <t xml:space="preserve"> услуги Таганрог.ф-л ИВЦ ЖКХ    за сентябрь  2024г</t>
  </si>
  <si>
    <t>Конвертование счетов квитанций за сентябрь  2024год</t>
  </si>
  <si>
    <t>сентябрь 2024г</t>
  </si>
  <si>
    <t>Смена трубопровода ЦК ф до 110мм-7мп по кв 70-73</t>
  </si>
  <si>
    <t>мп</t>
  </si>
  <si>
    <t>октябрь2024г.</t>
  </si>
  <si>
    <t xml:space="preserve"> услуги Таганрог.ф-л ИВЦ ЖКХ    за октябрь  2024г</t>
  </si>
  <si>
    <t>Конвертование счетов квитанций за октябрь  2024год</t>
  </si>
  <si>
    <t xml:space="preserve">Демонтаж заглушек ф до 100мм-4шт, установка дросельной шайбы-1шт и пуск теплоносителя </t>
  </si>
  <si>
    <t>октябрь 2024г</t>
  </si>
  <si>
    <t>Смена трубопровода ЦО по кв 17 ф до 25мм</t>
  </si>
  <si>
    <t>Смена светильников в подъезде №5, 1 этаж и тамбур</t>
  </si>
  <si>
    <t>ИП Наливайко А.В. Акт  №157 от 06.10.2024г(периодичекая проверка вентканалов )</t>
  </si>
  <si>
    <t xml:space="preserve"> услуги Таганрог.ф-л ИВЦ ЖКХ    за ноябрь  2024г</t>
  </si>
  <si>
    <t>Конвертование счетов квитанций за ноябрь  2024год</t>
  </si>
  <si>
    <t>ноябрь 2024г.</t>
  </si>
  <si>
    <t>декабрь 2024г.</t>
  </si>
  <si>
    <t xml:space="preserve"> услуги Таганрог.ф-л ИВЦ ЖКХ    за декабрь  2024г</t>
  </si>
  <si>
    <t>Конвертование счетов квитанций за декабрь  2024год</t>
  </si>
  <si>
    <t>декабрь 2024г</t>
  </si>
  <si>
    <t>Смена коренного крана ф 15мм  в кв 11</t>
  </si>
  <si>
    <t>ВСЕГО</t>
  </si>
  <si>
    <t>август 2024г.</t>
  </si>
  <si>
    <t>Превышающий расход СОИДа по ХВС за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</si>
</sst>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6" xfId="0" applyBorder="1"/>
    <xf numFmtId="4" fontId="1" fillId="2" borderId="1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topLeftCell="A166" workbookViewId="0">
      <selection activeCell="J182" sqref="J182"/>
    </sheetView>
  </sheetViews>
  <sheetFormatPr defaultColWidth="8.28515625" defaultRowHeight="15" x14ac:dyDescent="0.25"/>
  <cols>
    <col min="1" max="1" width="8.5703125" customWidth="1"/>
    <col min="2" max="2" width="8.285156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68" t="s">
        <v>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63" customHeight="1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"/>
    </row>
    <row r="4" spans="1:11" ht="15" customHeight="1" x14ac:dyDescent="0.25">
      <c r="A4" s="167" t="s">
        <v>0</v>
      </c>
      <c r="B4" s="167"/>
      <c r="C4" s="167" t="s">
        <v>5</v>
      </c>
      <c r="D4" s="167"/>
      <c r="E4" s="167"/>
      <c r="F4" s="167"/>
      <c r="G4" s="167"/>
      <c r="H4" s="11" t="s">
        <v>1</v>
      </c>
      <c r="I4" s="11" t="s">
        <v>2</v>
      </c>
      <c r="J4" s="11" t="s">
        <v>3</v>
      </c>
      <c r="K4" s="1"/>
    </row>
    <row r="5" spans="1:11" ht="15" customHeight="1" x14ac:dyDescent="0.25">
      <c r="A5" s="169"/>
      <c r="B5" s="170"/>
      <c r="C5" s="169"/>
      <c r="D5" s="171"/>
      <c r="E5" s="171"/>
      <c r="F5" s="171"/>
      <c r="G5" s="170"/>
      <c r="H5" s="11"/>
      <c r="I5" s="11"/>
      <c r="J5" s="11"/>
      <c r="K5" s="1"/>
    </row>
    <row r="6" spans="1:11" x14ac:dyDescent="0.25">
      <c r="A6" s="152" t="s">
        <v>13</v>
      </c>
      <c r="B6" s="152"/>
      <c r="C6" s="153" t="s">
        <v>6</v>
      </c>
      <c r="D6" s="154"/>
      <c r="E6" s="154"/>
      <c r="F6" s="154"/>
      <c r="G6" s="155"/>
      <c r="H6" s="6" t="s">
        <v>4</v>
      </c>
      <c r="I6" s="2">
        <v>3533.3</v>
      </c>
      <c r="J6" s="3">
        <f>I6*1</f>
        <v>3533.3</v>
      </c>
      <c r="K6" s="10"/>
    </row>
    <row r="7" spans="1:11" x14ac:dyDescent="0.25">
      <c r="A7" s="7"/>
      <c r="B7" s="8"/>
      <c r="C7" s="153" t="s">
        <v>7</v>
      </c>
      <c r="D7" s="154"/>
      <c r="E7" s="154"/>
      <c r="F7" s="154"/>
      <c r="G7" s="155"/>
      <c r="H7" s="6" t="s">
        <v>4</v>
      </c>
      <c r="I7" s="2">
        <v>3533.3</v>
      </c>
      <c r="J7" s="3">
        <f>I7*1.5</f>
        <v>5299.9500000000007</v>
      </c>
      <c r="K7" s="10"/>
    </row>
    <row r="8" spans="1:11" x14ac:dyDescent="0.25">
      <c r="A8" s="40"/>
      <c r="B8" s="41"/>
      <c r="C8" s="150" t="s">
        <v>16</v>
      </c>
      <c r="D8" s="172"/>
      <c r="E8" s="172"/>
      <c r="F8" s="172"/>
      <c r="G8" s="151"/>
      <c r="H8" s="42" t="s">
        <v>4</v>
      </c>
      <c r="I8" s="39">
        <v>3533.3</v>
      </c>
      <c r="J8" s="3">
        <v>5511.95</v>
      </c>
      <c r="K8" s="10"/>
    </row>
    <row r="9" spans="1:11" x14ac:dyDescent="0.25">
      <c r="A9" s="43"/>
      <c r="B9" s="44"/>
      <c r="C9" s="153" t="s">
        <v>18</v>
      </c>
      <c r="D9" s="154"/>
      <c r="E9" s="154"/>
      <c r="F9" s="154"/>
      <c r="G9" s="155"/>
      <c r="H9" s="46" t="s">
        <v>4</v>
      </c>
      <c r="I9" s="39">
        <v>3533.3</v>
      </c>
      <c r="J9" s="3">
        <f>I9*0.13</f>
        <v>459.32900000000006</v>
      </c>
      <c r="K9" s="10"/>
    </row>
    <row r="10" spans="1:11" x14ac:dyDescent="0.25">
      <c r="A10" s="150"/>
      <c r="B10" s="151"/>
      <c r="C10" s="153" t="s">
        <v>14</v>
      </c>
      <c r="D10" s="154"/>
      <c r="E10" s="154"/>
      <c r="F10" s="154"/>
      <c r="G10" s="155"/>
      <c r="H10" s="6"/>
      <c r="I10" s="8"/>
      <c r="J10" s="3">
        <v>3062.9</v>
      </c>
      <c r="K10" s="10"/>
    </row>
    <row r="11" spans="1:11" x14ac:dyDescent="0.25">
      <c r="A11" s="17"/>
      <c r="B11" s="18"/>
      <c r="C11" s="173" t="s">
        <v>15</v>
      </c>
      <c r="D11" s="174"/>
      <c r="E11" s="174"/>
      <c r="F11" s="174"/>
      <c r="G11" s="175"/>
      <c r="H11" s="19" t="s">
        <v>10</v>
      </c>
      <c r="I11" s="18">
        <v>75</v>
      </c>
      <c r="J11" s="3">
        <f>I11*0.62</f>
        <v>46.5</v>
      </c>
      <c r="K11" s="10"/>
    </row>
    <row r="12" spans="1:11" x14ac:dyDescent="0.25">
      <c r="A12" s="14"/>
      <c r="B12" s="15"/>
      <c r="C12" s="153"/>
      <c r="D12" s="154"/>
      <c r="E12" s="154"/>
      <c r="F12" s="154"/>
      <c r="G12" s="155"/>
      <c r="H12" s="16"/>
      <c r="I12" s="15"/>
      <c r="J12" s="3"/>
      <c r="K12" s="10"/>
    </row>
    <row r="13" spans="1:11" x14ac:dyDescent="0.25">
      <c r="A13" s="150" t="s">
        <v>11</v>
      </c>
      <c r="B13" s="151"/>
      <c r="C13" s="7"/>
      <c r="D13" s="9"/>
      <c r="E13" s="9"/>
      <c r="F13" s="9"/>
      <c r="G13" s="8"/>
      <c r="H13" s="6"/>
      <c r="I13" s="8"/>
      <c r="J13" s="4">
        <f>SUM(J6:J12)</f>
        <v>17913.929</v>
      </c>
      <c r="K13" s="10"/>
    </row>
    <row r="14" spans="1:11" x14ac:dyDescent="0.25">
      <c r="A14" s="150"/>
      <c r="B14" s="151"/>
      <c r="C14" s="150"/>
      <c r="D14" s="172"/>
      <c r="E14" s="172"/>
      <c r="F14" s="172"/>
      <c r="G14" s="151"/>
      <c r="H14" s="6"/>
      <c r="I14" s="8"/>
      <c r="J14" s="3"/>
      <c r="K14" s="10"/>
    </row>
    <row r="15" spans="1:11" x14ac:dyDescent="0.25">
      <c r="A15" s="152"/>
      <c r="B15" s="152"/>
      <c r="C15" s="153"/>
      <c r="D15" s="154"/>
      <c r="E15" s="154"/>
      <c r="F15" s="154"/>
      <c r="G15" s="155"/>
      <c r="H15" s="16"/>
      <c r="I15" s="2"/>
      <c r="J15" s="3"/>
      <c r="K15" s="10"/>
    </row>
    <row r="16" spans="1:11" x14ac:dyDescent="0.25">
      <c r="A16" s="152" t="s">
        <v>17</v>
      </c>
      <c r="B16" s="152"/>
      <c r="C16" s="153" t="s">
        <v>6</v>
      </c>
      <c r="D16" s="154"/>
      <c r="E16" s="154"/>
      <c r="F16" s="154"/>
      <c r="G16" s="155"/>
      <c r="H16" s="46" t="s">
        <v>4</v>
      </c>
      <c r="I16" s="2">
        <v>3533.3</v>
      </c>
      <c r="J16" s="3">
        <f>I16*1</f>
        <v>3533.3</v>
      </c>
      <c r="K16" s="10"/>
    </row>
    <row r="17" spans="1:11" x14ac:dyDescent="0.25">
      <c r="A17" s="43"/>
      <c r="B17" s="44"/>
      <c r="C17" s="153" t="s">
        <v>7</v>
      </c>
      <c r="D17" s="154"/>
      <c r="E17" s="154"/>
      <c r="F17" s="154"/>
      <c r="G17" s="155"/>
      <c r="H17" s="46" t="s">
        <v>4</v>
      </c>
      <c r="I17" s="2">
        <v>3533.3</v>
      </c>
      <c r="J17" s="3">
        <f>I17*1.5</f>
        <v>5299.9500000000007</v>
      </c>
      <c r="K17" s="10"/>
    </row>
    <row r="18" spans="1:11" x14ac:dyDescent="0.25">
      <c r="A18" s="43"/>
      <c r="B18" s="44"/>
      <c r="C18" s="153" t="s">
        <v>18</v>
      </c>
      <c r="D18" s="154"/>
      <c r="E18" s="154"/>
      <c r="F18" s="154"/>
      <c r="G18" s="155"/>
      <c r="H18" s="46" t="s">
        <v>4</v>
      </c>
      <c r="I18" s="39">
        <v>3533.3</v>
      </c>
      <c r="J18" s="3">
        <f>I18*0.13</f>
        <v>459.32900000000006</v>
      </c>
      <c r="K18" s="10"/>
    </row>
    <row r="19" spans="1:11" x14ac:dyDescent="0.25">
      <c r="A19" s="150"/>
      <c r="B19" s="151"/>
      <c r="C19" s="153" t="s">
        <v>19</v>
      </c>
      <c r="D19" s="154"/>
      <c r="E19" s="154"/>
      <c r="F19" s="154"/>
      <c r="G19" s="155"/>
      <c r="H19" s="46"/>
      <c r="I19" s="44"/>
      <c r="J19" s="3">
        <v>3455.68</v>
      </c>
      <c r="K19" s="10"/>
    </row>
    <row r="20" spans="1:11" x14ac:dyDescent="0.25">
      <c r="A20" s="43"/>
      <c r="B20" s="44"/>
      <c r="C20" s="173" t="s">
        <v>20</v>
      </c>
      <c r="D20" s="174"/>
      <c r="E20" s="174"/>
      <c r="F20" s="174"/>
      <c r="G20" s="175"/>
      <c r="H20" s="46" t="s">
        <v>10</v>
      </c>
      <c r="I20" s="44">
        <v>75</v>
      </c>
      <c r="J20" s="3">
        <f>I20*0.62</f>
        <v>46.5</v>
      </c>
      <c r="K20" s="10"/>
    </row>
    <row r="21" spans="1:11" ht="34.5" customHeight="1" x14ac:dyDescent="0.25">
      <c r="A21" s="43"/>
      <c r="B21" s="44"/>
      <c r="C21" s="147" t="s">
        <v>30</v>
      </c>
      <c r="D21" s="148"/>
      <c r="E21" s="148"/>
      <c r="F21" s="148"/>
      <c r="G21" s="149"/>
      <c r="H21" s="46" t="s">
        <v>23</v>
      </c>
      <c r="I21" s="44">
        <v>1</v>
      </c>
      <c r="J21" s="3">
        <v>10130</v>
      </c>
      <c r="K21" s="10"/>
    </row>
    <row r="22" spans="1:11" x14ac:dyDescent="0.25">
      <c r="A22" s="150" t="s">
        <v>11</v>
      </c>
      <c r="B22" s="151"/>
      <c r="C22" s="43"/>
      <c r="D22" s="45"/>
      <c r="E22" s="45"/>
      <c r="F22" s="45"/>
      <c r="G22" s="44"/>
      <c r="H22" s="46"/>
      <c r="I22" s="44"/>
      <c r="J22" s="4">
        <f>SUM(J16:J21)</f>
        <v>22924.758999999998</v>
      </c>
      <c r="K22" s="10"/>
    </row>
    <row r="23" spans="1:11" x14ac:dyDescent="0.25">
      <c r="A23" s="152"/>
      <c r="B23" s="152"/>
      <c r="C23" s="153"/>
      <c r="D23" s="154"/>
      <c r="E23" s="154"/>
      <c r="F23" s="154"/>
      <c r="G23" s="155"/>
      <c r="H23" s="32"/>
      <c r="I23" s="2"/>
      <c r="J23" s="3"/>
      <c r="K23" s="10"/>
    </row>
    <row r="24" spans="1:11" x14ac:dyDescent="0.25">
      <c r="A24" s="30"/>
      <c r="B24" s="31"/>
      <c r="C24" s="153"/>
      <c r="D24" s="154"/>
      <c r="E24" s="154"/>
      <c r="F24" s="154"/>
      <c r="G24" s="155"/>
      <c r="H24" s="32"/>
      <c r="I24" s="2"/>
      <c r="J24" s="3"/>
      <c r="K24" s="10"/>
    </row>
    <row r="25" spans="1:11" x14ac:dyDescent="0.25">
      <c r="A25" s="152" t="s">
        <v>27</v>
      </c>
      <c r="B25" s="152"/>
      <c r="C25" s="153" t="s">
        <v>6</v>
      </c>
      <c r="D25" s="154"/>
      <c r="E25" s="154"/>
      <c r="F25" s="154"/>
      <c r="G25" s="155"/>
      <c r="H25" s="49" t="s">
        <v>4</v>
      </c>
      <c r="I25" s="2">
        <v>3533.3</v>
      </c>
      <c r="J25" s="3">
        <f>I25*1</f>
        <v>3533.3</v>
      </c>
      <c r="K25" s="10"/>
    </row>
    <row r="26" spans="1:11" x14ac:dyDescent="0.25">
      <c r="A26" s="47"/>
      <c r="B26" s="48"/>
      <c r="C26" s="153" t="s">
        <v>7</v>
      </c>
      <c r="D26" s="154"/>
      <c r="E26" s="154"/>
      <c r="F26" s="154"/>
      <c r="G26" s="155"/>
      <c r="H26" s="49" t="s">
        <v>4</v>
      </c>
      <c r="I26" s="2">
        <v>3533.3</v>
      </c>
      <c r="J26" s="3">
        <f>I26*1.5</f>
        <v>5299.9500000000007</v>
      </c>
      <c r="K26" s="10"/>
    </row>
    <row r="27" spans="1:11" ht="30.75" customHeight="1" x14ac:dyDescent="0.25">
      <c r="A27" s="47"/>
      <c r="B27" s="48"/>
      <c r="C27" s="153" t="s">
        <v>18</v>
      </c>
      <c r="D27" s="154"/>
      <c r="E27" s="154"/>
      <c r="F27" s="154"/>
      <c r="G27" s="155"/>
      <c r="H27" s="49" t="s">
        <v>4</v>
      </c>
      <c r="I27" s="39">
        <v>3533.3</v>
      </c>
      <c r="J27" s="3">
        <f>I27*0.13</f>
        <v>459.32900000000006</v>
      </c>
      <c r="K27" s="10"/>
    </row>
    <row r="28" spans="1:11" x14ac:dyDescent="0.25">
      <c r="A28" s="150"/>
      <c r="B28" s="151"/>
      <c r="C28" s="153" t="s">
        <v>24</v>
      </c>
      <c r="D28" s="154"/>
      <c r="E28" s="154"/>
      <c r="F28" s="154"/>
      <c r="G28" s="155"/>
      <c r="H28" s="49"/>
      <c r="I28" s="48"/>
      <c r="J28" s="3">
        <v>3794.72</v>
      </c>
      <c r="K28" s="10"/>
    </row>
    <row r="29" spans="1:11" x14ac:dyDescent="0.25">
      <c r="A29" s="47"/>
      <c r="B29" s="48"/>
      <c r="C29" s="173" t="s">
        <v>25</v>
      </c>
      <c r="D29" s="174"/>
      <c r="E29" s="174"/>
      <c r="F29" s="174"/>
      <c r="G29" s="175"/>
      <c r="H29" s="49" t="s">
        <v>10</v>
      </c>
      <c r="I29" s="48">
        <v>75</v>
      </c>
      <c r="J29" s="3">
        <f>I29*0.62</f>
        <v>46.5</v>
      </c>
      <c r="K29" s="10"/>
    </row>
    <row r="30" spans="1:11" x14ac:dyDescent="0.25">
      <c r="A30" s="47"/>
      <c r="B30" s="48"/>
      <c r="C30" s="153" t="s">
        <v>26</v>
      </c>
      <c r="D30" s="154"/>
      <c r="E30" s="154"/>
      <c r="F30" s="154"/>
      <c r="G30" s="155"/>
      <c r="H30" s="49" t="s">
        <v>23</v>
      </c>
      <c r="I30" s="48">
        <v>1</v>
      </c>
      <c r="J30" s="3">
        <v>7005</v>
      </c>
      <c r="K30" s="10"/>
    </row>
    <row r="31" spans="1:11" x14ac:dyDescent="0.25">
      <c r="A31" s="150" t="s">
        <v>11</v>
      </c>
      <c r="B31" s="151"/>
      <c r="C31" s="47"/>
      <c r="D31" s="50"/>
      <c r="E31" s="50"/>
      <c r="F31" s="50"/>
      <c r="G31" s="48"/>
      <c r="H31" s="49"/>
      <c r="I31" s="48"/>
      <c r="J31" s="4">
        <f>SUM(J25:J30)</f>
        <v>20138.798999999999</v>
      </c>
      <c r="K31" s="10"/>
    </row>
    <row r="32" spans="1:11" x14ac:dyDescent="0.25">
      <c r="A32" s="152"/>
      <c r="B32" s="152"/>
      <c r="C32" s="153"/>
      <c r="D32" s="154"/>
      <c r="E32" s="154"/>
      <c r="F32" s="154"/>
      <c r="G32" s="155"/>
      <c r="H32" s="35"/>
      <c r="I32" s="2"/>
      <c r="J32" s="3"/>
      <c r="K32" s="10"/>
    </row>
    <row r="33" spans="1:11" x14ac:dyDescent="0.25">
      <c r="A33" s="33"/>
      <c r="B33" s="34"/>
      <c r="C33" s="153"/>
      <c r="D33" s="154"/>
      <c r="E33" s="154"/>
      <c r="F33" s="154"/>
      <c r="G33" s="155"/>
      <c r="H33" s="35"/>
      <c r="I33" s="2"/>
      <c r="J33" s="3"/>
      <c r="K33" s="10"/>
    </row>
    <row r="34" spans="1:11" x14ac:dyDescent="0.25">
      <c r="A34" s="152" t="s">
        <v>31</v>
      </c>
      <c r="B34" s="152"/>
      <c r="C34" s="153" t="s">
        <v>6</v>
      </c>
      <c r="D34" s="154"/>
      <c r="E34" s="154"/>
      <c r="F34" s="154"/>
      <c r="G34" s="155"/>
      <c r="H34" s="53" t="s">
        <v>4</v>
      </c>
      <c r="I34" s="2">
        <v>3533.3</v>
      </c>
      <c r="J34" s="3">
        <f>I34*1</f>
        <v>3533.3</v>
      </c>
      <c r="K34" s="10"/>
    </row>
    <row r="35" spans="1:11" x14ac:dyDescent="0.25">
      <c r="A35" s="51"/>
      <c r="B35" s="52"/>
      <c r="C35" s="153" t="s">
        <v>7</v>
      </c>
      <c r="D35" s="154"/>
      <c r="E35" s="154"/>
      <c r="F35" s="154"/>
      <c r="G35" s="155"/>
      <c r="H35" s="53" t="s">
        <v>4</v>
      </c>
      <c r="I35" s="2">
        <v>3533.3</v>
      </c>
      <c r="J35" s="3">
        <f>I35*1.5</f>
        <v>5299.9500000000007</v>
      </c>
      <c r="K35" s="10"/>
    </row>
    <row r="36" spans="1:11" x14ac:dyDescent="0.25">
      <c r="A36" s="51"/>
      <c r="B36" s="52"/>
      <c r="C36" s="153" t="s">
        <v>18</v>
      </c>
      <c r="D36" s="154"/>
      <c r="E36" s="154"/>
      <c r="F36" s="154"/>
      <c r="G36" s="155"/>
      <c r="H36" s="53" t="s">
        <v>4</v>
      </c>
      <c r="I36" s="39">
        <v>3533.3</v>
      </c>
      <c r="J36" s="3">
        <f>I36*0.13</f>
        <v>459.32900000000006</v>
      </c>
      <c r="K36" s="10"/>
    </row>
    <row r="37" spans="1:11" x14ac:dyDescent="0.25">
      <c r="A37" s="150"/>
      <c r="B37" s="151"/>
      <c r="C37" s="153" t="s">
        <v>32</v>
      </c>
      <c r="D37" s="154"/>
      <c r="E37" s="154"/>
      <c r="F37" s="154"/>
      <c r="G37" s="155"/>
      <c r="H37" s="53"/>
      <c r="I37" s="52"/>
      <c r="J37" s="3">
        <v>3812.19</v>
      </c>
      <c r="K37" s="10"/>
    </row>
    <row r="38" spans="1:11" x14ac:dyDescent="0.25">
      <c r="A38" s="51"/>
      <c r="B38" s="52"/>
      <c r="C38" s="173" t="s">
        <v>33</v>
      </c>
      <c r="D38" s="174"/>
      <c r="E38" s="174"/>
      <c r="F38" s="174"/>
      <c r="G38" s="175"/>
      <c r="H38" s="53" t="s">
        <v>10</v>
      </c>
      <c r="I38" s="52">
        <v>75</v>
      </c>
      <c r="J38" s="3">
        <f>I38*0.62</f>
        <v>46.5</v>
      </c>
      <c r="K38" s="10"/>
    </row>
    <row r="39" spans="1:11" x14ac:dyDescent="0.25">
      <c r="A39" s="58"/>
      <c r="B39" s="59"/>
      <c r="C39" s="153" t="s">
        <v>39</v>
      </c>
      <c r="D39" s="154"/>
      <c r="E39" s="154"/>
      <c r="F39" s="154"/>
      <c r="G39" s="155"/>
      <c r="H39" s="63" t="s">
        <v>4</v>
      </c>
      <c r="I39" s="59">
        <v>1000</v>
      </c>
      <c r="J39" s="3">
        <v>6995</v>
      </c>
      <c r="K39" s="10"/>
    </row>
    <row r="40" spans="1:11" x14ac:dyDescent="0.25">
      <c r="A40" s="58"/>
      <c r="B40" s="59"/>
      <c r="C40" s="60"/>
      <c r="D40" s="61"/>
      <c r="E40" s="61"/>
      <c r="F40" s="61"/>
      <c r="G40" s="62"/>
      <c r="H40" s="63"/>
      <c r="I40" s="59"/>
      <c r="J40" s="3"/>
      <c r="K40" s="10"/>
    </row>
    <row r="41" spans="1:11" x14ac:dyDescent="0.25">
      <c r="A41" s="150" t="s">
        <v>11</v>
      </c>
      <c r="B41" s="151"/>
      <c r="C41" s="51"/>
      <c r="D41" s="54"/>
      <c r="E41" s="54"/>
      <c r="F41" s="54"/>
      <c r="G41" s="52"/>
      <c r="H41" s="53"/>
      <c r="I41" s="52"/>
      <c r="J41" s="4">
        <f>SUM(J34:J40)</f>
        <v>20146.269</v>
      </c>
      <c r="K41" s="10"/>
    </row>
    <row r="42" spans="1:11" x14ac:dyDescent="0.25">
      <c r="A42" s="152"/>
      <c r="B42" s="152"/>
      <c r="C42" s="153"/>
      <c r="D42" s="154"/>
      <c r="E42" s="154"/>
      <c r="F42" s="154"/>
      <c r="G42" s="155"/>
      <c r="H42" s="38"/>
      <c r="I42" s="2"/>
      <c r="J42" s="3"/>
      <c r="K42" s="10"/>
    </row>
    <row r="43" spans="1:11" x14ac:dyDescent="0.25">
      <c r="A43" s="36"/>
      <c r="B43" s="37"/>
      <c r="C43" s="153"/>
      <c r="D43" s="154"/>
      <c r="E43" s="154"/>
      <c r="F43" s="154"/>
      <c r="G43" s="155"/>
      <c r="H43" s="38"/>
      <c r="I43" s="2"/>
      <c r="J43" s="3"/>
      <c r="K43" s="10"/>
    </row>
    <row r="44" spans="1:11" x14ac:dyDescent="0.25">
      <c r="A44" s="152" t="s">
        <v>34</v>
      </c>
      <c r="B44" s="152"/>
      <c r="C44" s="153" t="s">
        <v>6</v>
      </c>
      <c r="D44" s="154"/>
      <c r="E44" s="154"/>
      <c r="F44" s="154"/>
      <c r="G44" s="155"/>
      <c r="H44" s="53" t="s">
        <v>4</v>
      </c>
      <c r="I44" s="2">
        <v>3533.3</v>
      </c>
      <c r="J44" s="3">
        <f>I44*1</f>
        <v>3533.3</v>
      </c>
      <c r="K44" s="10"/>
    </row>
    <row r="45" spans="1:11" x14ac:dyDescent="0.25">
      <c r="A45" s="51"/>
      <c r="B45" s="52"/>
      <c r="C45" s="153" t="s">
        <v>7</v>
      </c>
      <c r="D45" s="154"/>
      <c r="E45" s="154"/>
      <c r="F45" s="154"/>
      <c r="G45" s="155"/>
      <c r="H45" s="53" t="s">
        <v>4</v>
      </c>
      <c r="I45" s="2">
        <v>3533.3</v>
      </c>
      <c r="J45" s="3">
        <f>I45*1.5</f>
        <v>5299.9500000000007</v>
      </c>
      <c r="K45" s="10"/>
    </row>
    <row r="46" spans="1:11" x14ac:dyDescent="0.25">
      <c r="A46" s="51"/>
      <c r="B46" s="52"/>
      <c r="C46" s="153" t="s">
        <v>18</v>
      </c>
      <c r="D46" s="154"/>
      <c r="E46" s="154"/>
      <c r="F46" s="154"/>
      <c r="G46" s="155"/>
      <c r="H46" s="53" t="s">
        <v>4</v>
      </c>
      <c r="I46" s="39">
        <v>3533.3</v>
      </c>
      <c r="J46" s="3">
        <f>I46*0.13</f>
        <v>459.32900000000006</v>
      </c>
      <c r="K46" s="10"/>
    </row>
    <row r="47" spans="1:11" x14ac:dyDescent="0.25">
      <c r="A47" s="150"/>
      <c r="B47" s="151"/>
      <c r="C47" s="153" t="s">
        <v>35</v>
      </c>
      <c r="D47" s="154"/>
      <c r="E47" s="154"/>
      <c r="F47" s="154"/>
      <c r="G47" s="155"/>
      <c r="H47" s="53"/>
      <c r="I47" s="52"/>
      <c r="J47" s="3">
        <v>3460.18</v>
      </c>
      <c r="K47" s="10"/>
    </row>
    <row r="48" spans="1:11" x14ac:dyDescent="0.25">
      <c r="A48" s="51"/>
      <c r="B48" s="52"/>
      <c r="C48" s="173" t="s">
        <v>36</v>
      </c>
      <c r="D48" s="174"/>
      <c r="E48" s="174"/>
      <c r="F48" s="174"/>
      <c r="G48" s="175"/>
      <c r="H48" s="53" t="s">
        <v>10</v>
      </c>
      <c r="I48" s="52">
        <v>75</v>
      </c>
      <c r="J48" s="3">
        <f>I48*0.62</f>
        <v>46.5</v>
      </c>
      <c r="K48" s="10"/>
    </row>
    <row r="49" spans="1:11" ht="33.75" customHeight="1" x14ac:dyDescent="0.25">
      <c r="A49" s="55"/>
      <c r="B49" s="56"/>
      <c r="C49" s="147" t="s">
        <v>38</v>
      </c>
      <c r="D49" s="148"/>
      <c r="E49" s="148"/>
      <c r="F49" s="148"/>
      <c r="G49" s="149"/>
      <c r="H49" s="57" t="s">
        <v>23</v>
      </c>
      <c r="I49" s="56">
        <v>1</v>
      </c>
      <c r="J49" s="3">
        <v>3060</v>
      </c>
      <c r="K49" s="10"/>
    </row>
    <row r="50" spans="1:11" ht="33.75" customHeight="1" x14ac:dyDescent="0.25">
      <c r="A50" s="64"/>
      <c r="B50" s="65"/>
      <c r="C50" s="144" t="s">
        <v>45</v>
      </c>
      <c r="D50" s="145"/>
      <c r="E50" s="145"/>
      <c r="F50" s="145"/>
      <c r="G50" s="146"/>
      <c r="H50" s="66" t="s">
        <v>23</v>
      </c>
      <c r="I50" s="65">
        <v>1</v>
      </c>
      <c r="J50" s="3">
        <v>6180.28</v>
      </c>
      <c r="K50" s="10"/>
    </row>
    <row r="51" spans="1:11" ht="29.25" customHeight="1" x14ac:dyDescent="0.25">
      <c r="A51" s="51"/>
      <c r="B51" s="52"/>
      <c r="C51" s="147" t="s">
        <v>37</v>
      </c>
      <c r="D51" s="148"/>
      <c r="E51" s="148"/>
      <c r="F51" s="148"/>
      <c r="G51" s="149"/>
      <c r="H51" s="53" t="s">
        <v>23</v>
      </c>
      <c r="I51" s="52">
        <v>1</v>
      </c>
      <c r="J51" s="3">
        <v>1000</v>
      </c>
      <c r="K51" s="10"/>
    </row>
    <row r="52" spans="1:11" x14ac:dyDescent="0.25">
      <c r="A52" s="150" t="s">
        <v>11</v>
      </c>
      <c r="B52" s="151"/>
      <c r="C52" s="51"/>
      <c r="D52" s="54"/>
      <c r="E52" s="54"/>
      <c r="F52" s="54"/>
      <c r="G52" s="52"/>
      <c r="H52" s="53"/>
      <c r="I52" s="52"/>
      <c r="J52" s="4">
        <f>SUM(J44:J51)</f>
        <v>23039.539000000001</v>
      </c>
      <c r="K52" s="10"/>
    </row>
    <row r="53" spans="1:11" x14ac:dyDescent="0.25">
      <c r="A53" s="150"/>
      <c r="B53" s="151"/>
      <c r="C53" s="153"/>
      <c r="D53" s="154"/>
      <c r="E53" s="154"/>
      <c r="F53" s="154"/>
      <c r="G53" s="155"/>
      <c r="H53" s="22"/>
      <c r="I53" s="21"/>
      <c r="J53" s="3"/>
      <c r="K53" s="10"/>
    </row>
    <row r="54" spans="1:11" x14ac:dyDescent="0.25">
      <c r="A54" s="70"/>
      <c r="B54" s="71"/>
      <c r="C54" s="67"/>
      <c r="D54" s="68"/>
      <c r="E54" s="68"/>
      <c r="F54" s="68"/>
      <c r="G54" s="69"/>
      <c r="H54" s="72"/>
      <c r="I54" s="71"/>
      <c r="J54" s="3"/>
      <c r="K54" s="10"/>
    </row>
    <row r="55" spans="1:11" x14ac:dyDescent="0.25">
      <c r="A55" s="152" t="s">
        <v>46</v>
      </c>
      <c r="B55" s="152"/>
      <c r="C55" s="153" t="s">
        <v>6</v>
      </c>
      <c r="D55" s="154"/>
      <c r="E55" s="154"/>
      <c r="F55" s="154"/>
      <c r="G55" s="155"/>
      <c r="H55" s="72" t="s">
        <v>4</v>
      </c>
      <c r="I55" s="2">
        <v>3533.3</v>
      </c>
      <c r="J55" s="3">
        <f>I55*1</f>
        <v>3533.3</v>
      </c>
      <c r="K55" s="10"/>
    </row>
    <row r="56" spans="1:11" x14ac:dyDescent="0.25">
      <c r="A56" s="70"/>
      <c r="B56" s="71"/>
      <c r="C56" s="153" t="s">
        <v>7</v>
      </c>
      <c r="D56" s="154"/>
      <c r="E56" s="154"/>
      <c r="F56" s="154"/>
      <c r="G56" s="155"/>
      <c r="H56" s="72" t="s">
        <v>4</v>
      </c>
      <c r="I56" s="2">
        <v>3533.3</v>
      </c>
      <c r="J56" s="3">
        <f>I56*1.5</f>
        <v>5299.9500000000007</v>
      </c>
      <c r="K56" s="10"/>
    </row>
    <row r="57" spans="1:11" x14ac:dyDescent="0.25">
      <c r="A57" s="70"/>
      <c r="B57" s="71"/>
      <c r="C57" s="153" t="s">
        <v>18</v>
      </c>
      <c r="D57" s="154"/>
      <c r="E57" s="154"/>
      <c r="F57" s="154"/>
      <c r="G57" s="155"/>
      <c r="H57" s="72" t="s">
        <v>4</v>
      </c>
      <c r="I57" s="39">
        <v>3533.3</v>
      </c>
      <c r="J57" s="3">
        <f>I57*0.13</f>
        <v>459.32900000000006</v>
      </c>
      <c r="K57" s="10"/>
    </row>
    <row r="58" spans="1:11" x14ac:dyDescent="0.25">
      <c r="A58" s="150"/>
      <c r="B58" s="151"/>
      <c r="C58" s="153" t="s">
        <v>47</v>
      </c>
      <c r="D58" s="154"/>
      <c r="E58" s="154"/>
      <c r="F58" s="154"/>
      <c r="G58" s="155"/>
      <c r="H58" s="72"/>
      <c r="I58" s="71"/>
      <c r="J58" s="3">
        <v>3456.37</v>
      </c>
      <c r="K58" s="10"/>
    </row>
    <row r="59" spans="1:11" x14ac:dyDescent="0.25">
      <c r="A59" s="70"/>
      <c r="B59" s="71"/>
      <c r="C59" s="173" t="s">
        <v>48</v>
      </c>
      <c r="D59" s="174"/>
      <c r="E59" s="174"/>
      <c r="F59" s="174"/>
      <c r="G59" s="175"/>
      <c r="H59" s="72" t="s">
        <v>10</v>
      </c>
      <c r="I59" s="71">
        <v>75</v>
      </c>
      <c r="J59" s="3">
        <f>I59*0.62</f>
        <v>46.5</v>
      </c>
      <c r="K59" s="10"/>
    </row>
    <row r="60" spans="1:11" x14ac:dyDescent="0.25">
      <c r="A60" s="70"/>
      <c r="B60" s="71"/>
      <c r="C60" s="147"/>
      <c r="D60" s="148"/>
      <c r="E60" s="148"/>
      <c r="F60" s="148"/>
      <c r="G60" s="149"/>
      <c r="H60" s="72"/>
      <c r="I60" s="71"/>
      <c r="J60" s="3"/>
      <c r="K60" s="10"/>
    </row>
    <row r="61" spans="1:11" x14ac:dyDescent="0.25">
      <c r="A61" s="150" t="s">
        <v>11</v>
      </c>
      <c r="B61" s="151"/>
      <c r="C61" s="70"/>
      <c r="D61" s="73"/>
      <c r="E61" s="73"/>
      <c r="F61" s="73"/>
      <c r="G61" s="71"/>
      <c r="H61" s="72"/>
      <c r="I61" s="71"/>
      <c r="J61" s="4">
        <f>SUM(J55:J60)</f>
        <v>12795.449000000001</v>
      </c>
      <c r="K61" s="10"/>
    </row>
    <row r="62" spans="1:11" x14ac:dyDescent="0.25">
      <c r="A62" s="70"/>
      <c r="B62" s="71"/>
      <c r="C62" s="67"/>
      <c r="D62" s="68"/>
      <c r="E62" s="68"/>
      <c r="F62" s="68"/>
      <c r="G62" s="69"/>
      <c r="H62" s="72"/>
      <c r="I62" s="71"/>
      <c r="J62" s="3"/>
      <c r="K62" s="10"/>
    </row>
    <row r="63" spans="1:11" x14ac:dyDescent="0.25">
      <c r="A63" s="70"/>
      <c r="B63" s="71"/>
      <c r="C63" s="67"/>
      <c r="D63" s="68"/>
      <c r="E63" s="68"/>
      <c r="F63" s="68"/>
      <c r="G63" s="69"/>
      <c r="H63" s="72"/>
      <c r="I63" s="71"/>
      <c r="J63" s="3"/>
      <c r="K63" s="10"/>
    </row>
    <row r="64" spans="1:11" x14ac:dyDescent="0.25">
      <c r="A64" s="152" t="s">
        <v>49</v>
      </c>
      <c r="B64" s="152"/>
      <c r="C64" s="153" t="s">
        <v>6</v>
      </c>
      <c r="D64" s="154"/>
      <c r="E64" s="154"/>
      <c r="F64" s="154"/>
      <c r="G64" s="155"/>
      <c r="H64" s="72" t="s">
        <v>4</v>
      </c>
      <c r="I64" s="2">
        <v>3533.3</v>
      </c>
      <c r="J64" s="3">
        <f>I64*1</f>
        <v>3533.3</v>
      </c>
      <c r="K64" s="10"/>
    </row>
    <row r="65" spans="1:11" x14ac:dyDescent="0.25">
      <c r="A65" s="70"/>
      <c r="B65" s="71"/>
      <c r="C65" s="153" t="s">
        <v>7</v>
      </c>
      <c r="D65" s="154"/>
      <c r="E65" s="154"/>
      <c r="F65" s="154"/>
      <c r="G65" s="155"/>
      <c r="H65" s="72" t="s">
        <v>4</v>
      </c>
      <c r="I65" s="2">
        <v>3533.3</v>
      </c>
      <c r="J65" s="3">
        <f>I65*1.5</f>
        <v>5299.9500000000007</v>
      </c>
      <c r="K65" s="10"/>
    </row>
    <row r="66" spans="1:11" x14ac:dyDescent="0.25">
      <c r="A66" s="70"/>
      <c r="B66" s="71"/>
      <c r="C66" s="153" t="s">
        <v>18</v>
      </c>
      <c r="D66" s="154"/>
      <c r="E66" s="154"/>
      <c r="F66" s="154"/>
      <c r="G66" s="155"/>
      <c r="H66" s="72" t="s">
        <v>4</v>
      </c>
      <c r="I66" s="39">
        <v>3533.3</v>
      </c>
      <c r="J66" s="3">
        <f>I66*0.13</f>
        <v>459.32900000000006</v>
      </c>
      <c r="K66" s="10"/>
    </row>
    <row r="67" spans="1:11" x14ac:dyDescent="0.25">
      <c r="A67" s="150"/>
      <c r="B67" s="151"/>
      <c r="C67" s="153" t="s">
        <v>50</v>
      </c>
      <c r="D67" s="154"/>
      <c r="E67" s="154"/>
      <c r="F67" s="154"/>
      <c r="G67" s="155"/>
      <c r="H67" s="72"/>
      <c r="I67" s="71"/>
      <c r="J67" s="3">
        <v>3532.6</v>
      </c>
      <c r="K67" s="10"/>
    </row>
    <row r="68" spans="1:11" x14ac:dyDescent="0.25">
      <c r="A68" s="70"/>
      <c r="B68" s="71"/>
      <c r="C68" s="173" t="s">
        <v>51</v>
      </c>
      <c r="D68" s="174"/>
      <c r="E68" s="174"/>
      <c r="F68" s="174"/>
      <c r="G68" s="175"/>
      <c r="H68" s="72" t="s">
        <v>10</v>
      </c>
      <c r="I68" s="71">
        <v>75</v>
      </c>
      <c r="J68" s="3">
        <f>I68*0.62</f>
        <v>46.5</v>
      </c>
      <c r="K68" s="10"/>
    </row>
    <row r="69" spans="1:11" ht="30.75" customHeight="1" x14ac:dyDescent="0.25">
      <c r="A69" s="70"/>
      <c r="B69" s="71"/>
      <c r="C69" s="147" t="s">
        <v>52</v>
      </c>
      <c r="D69" s="148"/>
      <c r="E69" s="148"/>
      <c r="F69" s="148"/>
      <c r="G69" s="149"/>
      <c r="H69" s="72" t="s">
        <v>23</v>
      </c>
      <c r="I69" s="71">
        <v>1</v>
      </c>
      <c r="J69" s="3">
        <v>1630</v>
      </c>
      <c r="K69" s="10"/>
    </row>
    <row r="70" spans="1:11" ht="35.25" customHeight="1" x14ac:dyDescent="0.25">
      <c r="A70" s="70"/>
      <c r="B70" s="71"/>
      <c r="C70" s="147" t="s">
        <v>53</v>
      </c>
      <c r="D70" s="148"/>
      <c r="E70" s="148"/>
      <c r="F70" s="148"/>
      <c r="G70" s="149"/>
      <c r="H70" s="72"/>
      <c r="I70" s="71"/>
      <c r="J70" s="3">
        <v>79787</v>
      </c>
      <c r="K70" s="10"/>
    </row>
    <row r="71" spans="1:11" x14ac:dyDescent="0.25">
      <c r="A71" s="70"/>
      <c r="B71" s="71"/>
      <c r="C71" s="147" t="s">
        <v>54</v>
      </c>
      <c r="D71" s="148"/>
      <c r="E71" s="148"/>
      <c r="F71" s="148"/>
      <c r="G71" s="149"/>
      <c r="H71" s="72" t="s">
        <v>55</v>
      </c>
      <c r="I71" s="71">
        <v>1</v>
      </c>
      <c r="J71" s="3">
        <v>14609.52</v>
      </c>
      <c r="K71" s="10"/>
    </row>
    <row r="72" spans="1:11" x14ac:dyDescent="0.25">
      <c r="A72" s="77"/>
      <c r="B72" s="78"/>
      <c r="C72" s="79"/>
      <c r="D72" s="80"/>
      <c r="E72" s="80"/>
      <c r="F72" s="80"/>
      <c r="G72" s="81"/>
      <c r="H72" s="82"/>
      <c r="I72" s="78"/>
      <c r="J72" s="3"/>
      <c r="K72" s="10"/>
    </row>
    <row r="73" spans="1:11" x14ac:dyDescent="0.25">
      <c r="A73" s="187" t="s">
        <v>11</v>
      </c>
      <c r="B73" s="188"/>
      <c r="C73" s="86"/>
      <c r="D73" s="87"/>
      <c r="E73" s="87"/>
      <c r="F73" s="87"/>
      <c r="G73" s="88"/>
      <c r="H73" s="89"/>
      <c r="I73" s="88"/>
      <c r="J73" s="90">
        <f>SUM(J64:J71)</f>
        <v>108898.19900000001</v>
      </c>
      <c r="K73" s="10"/>
    </row>
    <row r="74" spans="1:11" x14ac:dyDescent="0.25">
      <c r="A74" s="182"/>
      <c r="B74" s="183"/>
      <c r="C74" s="182"/>
      <c r="D74" s="186"/>
      <c r="E74" s="186"/>
      <c r="F74" s="186"/>
      <c r="G74" s="183"/>
      <c r="H74" s="91"/>
      <c r="I74" s="91"/>
      <c r="J74" s="91"/>
      <c r="K74" s="10"/>
    </row>
    <row r="75" spans="1:11" x14ac:dyDescent="0.25">
      <c r="A75" s="152" t="s">
        <v>90</v>
      </c>
      <c r="B75" s="152"/>
      <c r="C75" s="153" t="s">
        <v>6</v>
      </c>
      <c r="D75" s="154"/>
      <c r="E75" s="154"/>
      <c r="F75" s="154"/>
      <c r="G75" s="155"/>
      <c r="H75" s="82" t="s">
        <v>4</v>
      </c>
      <c r="I75" s="2">
        <v>3533.3</v>
      </c>
      <c r="J75" s="3">
        <f>I75*1</f>
        <v>3533.3</v>
      </c>
      <c r="K75" s="10"/>
    </row>
    <row r="76" spans="1:11" x14ac:dyDescent="0.25">
      <c r="A76" s="77"/>
      <c r="B76" s="78"/>
      <c r="C76" s="153" t="s">
        <v>7</v>
      </c>
      <c r="D76" s="154"/>
      <c r="E76" s="154"/>
      <c r="F76" s="154"/>
      <c r="G76" s="155"/>
      <c r="H76" s="82" t="s">
        <v>4</v>
      </c>
      <c r="I76" s="2">
        <v>3533.3</v>
      </c>
      <c r="J76" s="3">
        <f>I76*1.5</f>
        <v>5299.9500000000007</v>
      </c>
      <c r="K76" s="10"/>
    </row>
    <row r="77" spans="1:11" x14ac:dyDescent="0.25">
      <c r="A77" s="77"/>
      <c r="B77" s="78"/>
      <c r="C77" s="153" t="s">
        <v>18</v>
      </c>
      <c r="D77" s="154"/>
      <c r="E77" s="154"/>
      <c r="F77" s="154"/>
      <c r="G77" s="155"/>
      <c r="H77" s="82" t="s">
        <v>4</v>
      </c>
      <c r="I77" s="39">
        <v>3533.3</v>
      </c>
      <c r="J77" s="3">
        <f>I77*0.13</f>
        <v>459.32900000000006</v>
      </c>
      <c r="K77" s="10"/>
    </row>
    <row r="78" spans="1:11" x14ac:dyDescent="0.25">
      <c r="A78" s="150"/>
      <c r="B78" s="151"/>
      <c r="C78" s="153" t="s">
        <v>62</v>
      </c>
      <c r="D78" s="154"/>
      <c r="E78" s="154"/>
      <c r="F78" s="154"/>
      <c r="G78" s="155"/>
      <c r="H78" s="82"/>
      <c r="I78" s="78"/>
      <c r="J78" s="3">
        <v>3408.31</v>
      </c>
    </row>
    <row r="79" spans="1:11" x14ac:dyDescent="0.25">
      <c r="A79" s="86"/>
      <c r="B79" s="88"/>
      <c r="C79" s="156" t="s">
        <v>63</v>
      </c>
      <c r="D79" s="157"/>
      <c r="E79" s="157"/>
      <c r="F79" s="157"/>
      <c r="G79" s="158"/>
      <c r="H79" s="89" t="s">
        <v>10</v>
      </c>
      <c r="I79" s="88">
        <v>75</v>
      </c>
      <c r="J79" s="93">
        <f>I79*0.62</f>
        <v>46.5</v>
      </c>
    </row>
    <row r="80" spans="1:11" x14ac:dyDescent="0.25">
      <c r="A80" s="162" t="s">
        <v>11</v>
      </c>
      <c r="B80" s="163"/>
      <c r="C80" s="162"/>
      <c r="D80" s="164"/>
      <c r="E80" s="164"/>
      <c r="F80" s="164"/>
      <c r="G80" s="163"/>
      <c r="H80" s="94"/>
      <c r="I80" s="94"/>
      <c r="J80" s="140">
        <f>SUM(J75:J79)</f>
        <v>12747.388999999999</v>
      </c>
    </row>
    <row r="81" spans="1:10" x14ac:dyDescent="0.25">
      <c r="A81" s="104"/>
      <c r="B81" s="105"/>
      <c r="C81" s="104"/>
      <c r="D81" s="106"/>
      <c r="E81" s="106"/>
      <c r="F81" s="106"/>
      <c r="G81" s="105"/>
      <c r="H81" s="94"/>
      <c r="I81" s="94"/>
      <c r="J81" s="95"/>
    </row>
    <row r="82" spans="1:10" x14ac:dyDescent="0.25">
      <c r="A82" s="152" t="s">
        <v>67</v>
      </c>
      <c r="B82" s="152"/>
      <c r="C82" s="153" t="s">
        <v>6</v>
      </c>
      <c r="D82" s="154"/>
      <c r="E82" s="154"/>
      <c r="F82" s="154"/>
      <c r="G82" s="155"/>
      <c r="H82" s="100" t="s">
        <v>4</v>
      </c>
      <c r="I82" s="2">
        <v>3533.3</v>
      </c>
      <c r="J82" s="3">
        <f>I82*1</f>
        <v>3533.3</v>
      </c>
    </row>
    <row r="83" spans="1:10" x14ac:dyDescent="0.25">
      <c r="A83" s="96"/>
      <c r="B83" s="97"/>
      <c r="C83" s="153" t="s">
        <v>7</v>
      </c>
      <c r="D83" s="154"/>
      <c r="E83" s="154"/>
      <c r="F83" s="154"/>
      <c r="G83" s="155"/>
      <c r="H83" s="100" t="s">
        <v>4</v>
      </c>
      <c r="I83" s="2">
        <v>3533.3</v>
      </c>
      <c r="J83" s="3">
        <f>I83*1.5</f>
        <v>5299.9500000000007</v>
      </c>
    </row>
    <row r="84" spans="1:10" x14ac:dyDescent="0.25">
      <c r="A84" s="96"/>
      <c r="B84" s="97"/>
      <c r="C84" s="153" t="s">
        <v>18</v>
      </c>
      <c r="D84" s="154"/>
      <c r="E84" s="154"/>
      <c r="F84" s="154"/>
      <c r="G84" s="155"/>
      <c r="H84" s="100" t="s">
        <v>4</v>
      </c>
      <c r="I84" s="39">
        <v>3533.3</v>
      </c>
      <c r="J84" s="3">
        <f>I84*0.13</f>
        <v>459.32900000000006</v>
      </c>
    </row>
    <row r="85" spans="1:10" x14ac:dyDescent="0.25">
      <c r="A85" s="150"/>
      <c r="B85" s="151"/>
      <c r="C85" s="153" t="s">
        <v>68</v>
      </c>
      <c r="D85" s="154"/>
      <c r="E85" s="154"/>
      <c r="F85" s="154"/>
      <c r="G85" s="155"/>
      <c r="H85" s="100"/>
      <c r="I85" s="97"/>
      <c r="J85" s="3">
        <v>3535.07</v>
      </c>
    </row>
    <row r="86" spans="1:10" x14ac:dyDescent="0.25">
      <c r="A86" s="98"/>
      <c r="B86" s="99"/>
      <c r="C86" s="156" t="s">
        <v>69</v>
      </c>
      <c r="D86" s="157"/>
      <c r="E86" s="157"/>
      <c r="F86" s="157"/>
      <c r="G86" s="158"/>
      <c r="H86" s="89" t="s">
        <v>10</v>
      </c>
      <c r="I86" s="99">
        <v>75</v>
      </c>
      <c r="J86" s="93">
        <f>I86*0.62</f>
        <v>46.5</v>
      </c>
    </row>
    <row r="87" spans="1:10" x14ac:dyDescent="0.25">
      <c r="A87" s="162" t="s">
        <v>11</v>
      </c>
      <c r="B87" s="163"/>
      <c r="C87" s="162"/>
      <c r="D87" s="164"/>
      <c r="E87" s="164"/>
      <c r="F87" s="164"/>
      <c r="G87" s="163"/>
      <c r="H87" s="94"/>
      <c r="I87" s="94"/>
      <c r="J87" s="140">
        <f>SUM(J82:J86)</f>
        <v>12874.148999999999</v>
      </c>
    </row>
    <row r="88" spans="1:10" x14ac:dyDescent="0.25">
      <c r="A88" s="104"/>
      <c r="B88" s="105"/>
      <c r="C88" s="104"/>
      <c r="D88" s="106"/>
      <c r="E88" s="106"/>
      <c r="F88" s="106"/>
      <c r="G88" s="105"/>
      <c r="H88" s="94"/>
      <c r="I88" s="94"/>
      <c r="J88" s="95"/>
    </row>
    <row r="89" spans="1:10" x14ac:dyDescent="0.25">
      <c r="A89" s="152" t="s">
        <v>73</v>
      </c>
      <c r="B89" s="152"/>
      <c r="C89" s="153" t="s">
        <v>6</v>
      </c>
      <c r="D89" s="154"/>
      <c r="E89" s="154"/>
      <c r="F89" s="154"/>
      <c r="G89" s="155"/>
      <c r="H89" s="115" t="s">
        <v>4</v>
      </c>
      <c r="I89" s="2">
        <v>3533.3</v>
      </c>
      <c r="J89" s="3">
        <f>I89*1</f>
        <v>3533.3</v>
      </c>
    </row>
    <row r="90" spans="1:10" x14ac:dyDescent="0.25">
      <c r="A90" s="110"/>
      <c r="B90" s="111"/>
      <c r="C90" s="153" t="s">
        <v>7</v>
      </c>
      <c r="D90" s="154"/>
      <c r="E90" s="154"/>
      <c r="F90" s="154"/>
      <c r="G90" s="155"/>
      <c r="H90" s="115" t="s">
        <v>4</v>
      </c>
      <c r="I90" s="2">
        <v>3533.3</v>
      </c>
      <c r="J90" s="3">
        <f>I90*1.5</f>
        <v>5299.9500000000007</v>
      </c>
    </row>
    <row r="91" spans="1:10" x14ac:dyDescent="0.25">
      <c r="A91" s="110"/>
      <c r="B91" s="111"/>
      <c r="C91" s="153" t="s">
        <v>18</v>
      </c>
      <c r="D91" s="154"/>
      <c r="E91" s="154"/>
      <c r="F91" s="154"/>
      <c r="G91" s="155"/>
      <c r="H91" s="115" t="s">
        <v>4</v>
      </c>
      <c r="I91" s="39">
        <v>3533.3</v>
      </c>
      <c r="J91" s="3">
        <f>I91*0.13</f>
        <v>459.32900000000006</v>
      </c>
    </row>
    <row r="92" spans="1:10" x14ac:dyDescent="0.25">
      <c r="A92" s="150"/>
      <c r="B92" s="151"/>
      <c r="C92" s="153" t="s">
        <v>74</v>
      </c>
      <c r="D92" s="154"/>
      <c r="E92" s="154"/>
      <c r="F92" s="154"/>
      <c r="G92" s="155"/>
      <c r="H92" s="115"/>
      <c r="I92" s="111"/>
      <c r="J92" s="3">
        <v>4095.77</v>
      </c>
    </row>
    <row r="93" spans="1:10" x14ac:dyDescent="0.25">
      <c r="A93" s="116"/>
      <c r="B93" s="117"/>
      <c r="C93" s="156" t="s">
        <v>75</v>
      </c>
      <c r="D93" s="157"/>
      <c r="E93" s="157"/>
      <c r="F93" s="157"/>
      <c r="G93" s="158"/>
      <c r="H93" s="89" t="s">
        <v>10</v>
      </c>
      <c r="I93" s="117">
        <v>75</v>
      </c>
      <c r="J93" s="93">
        <f>I93*0.62</f>
        <v>46.5</v>
      </c>
    </row>
    <row r="94" spans="1:10" ht="39" customHeight="1" x14ac:dyDescent="0.25">
      <c r="A94" s="162"/>
      <c r="B94" s="163"/>
      <c r="C94" s="176" t="s">
        <v>80</v>
      </c>
      <c r="D94" s="177"/>
      <c r="E94" s="177"/>
      <c r="F94" s="177"/>
      <c r="G94" s="178"/>
      <c r="H94" s="94" t="s">
        <v>23</v>
      </c>
      <c r="I94" s="94">
        <v>1</v>
      </c>
      <c r="J94" s="95">
        <v>14930</v>
      </c>
    </row>
    <row r="95" spans="1:10" ht="35.25" customHeight="1" x14ac:dyDescent="0.25">
      <c r="A95" s="162"/>
      <c r="B95" s="163"/>
      <c r="C95" s="179" t="s">
        <v>76</v>
      </c>
      <c r="D95" s="180"/>
      <c r="E95" s="180"/>
      <c r="F95" s="180"/>
      <c r="G95" s="181"/>
      <c r="H95" s="94"/>
      <c r="I95" s="94"/>
      <c r="J95" s="95">
        <v>5735.15</v>
      </c>
    </row>
    <row r="96" spans="1:10" x14ac:dyDescent="0.25">
      <c r="A96" s="162" t="s">
        <v>11</v>
      </c>
      <c r="B96" s="163"/>
      <c r="C96" s="162"/>
      <c r="D96" s="164"/>
      <c r="E96" s="164"/>
      <c r="F96" s="164"/>
      <c r="G96" s="163"/>
      <c r="H96" s="94"/>
      <c r="I96" s="94"/>
      <c r="J96" s="140">
        <f>SUM(J89:J95)</f>
        <v>34099.999000000003</v>
      </c>
    </row>
    <row r="97" spans="1:10" x14ac:dyDescent="0.25">
      <c r="A97" s="112"/>
      <c r="B97" s="113"/>
      <c r="C97" s="112"/>
      <c r="D97" s="114"/>
      <c r="E97" s="114"/>
      <c r="F97" s="114"/>
      <c r="G97" s="113"/>
      <c r="H97" s="94"/>
      <c r="I97" s="94"/>
      <c r="J97" s="95"/>
    </row>
    <row r="98" spans="1:10" x14ac:dyDescent="0.25">
      <c r="A98" s="112"/>
      <c r="B98" s="113"/>
      <c r="C98" s="112"/>
      <c r="D98" s="114"/>
      <c r="E98" s="114"/>
      <c r="F98" s="114"/>
      <c r="G98" s="113"/>
      <c r="H98" s="94"/>
      <c r="I98" s="94"/>
      <c r="J98" s="95"/>
    </row>
    <row r="99" spans="1:10" x14ac:dyDescent="0.25">
      <c r="A99" s="152" t="s">
        <v>83</v>
      </c>
      <c r="B99" s="152"/>
      <c r="C99" s="153" t="s">
        <v>6</v>
      </c>
      <c r="D99" s="154"/>
      <c r="E99" s="154"/>
      <c r="F99" s="154"/>
      <c r="G99" s="155"/>
      <c r="H99" s="120" t="s">
        <v>4</v>
      </c>
      <c r="I99" s="2">
        <v>3533.3</v>
      </c>
      <c r="J99" s="3">
        <f>I99*1</f>
        <v>3533.3</v>
      </c>
    </row>
    <row r="100" spans="1:10" x14ac:dyDescent="0.25">
      <c r="A100" s="118"/>
      <c r="B100" s="119"/>
      <c r="C100" s="153" t="s">
        <v>7</v>
      </c>
      <c r="D100" s="154"/>
      <c r="E100" s="154"/>
      <c r="F100" s="154"/>
      <c r="G100" s="155"/>
      <c r="H100" s="120" t="s">
        <v>4</v>
      </c>
      <c r="I100" s="2">
        <v>3533.3</v>
      </c>
      <c r="J100" s="3">
        <f>I100*1.5</f>
        <v>5299.9500000000007</v>
      </c>
    </row>
    <row r="101" spans="1:10" x14ac:dyDescent="0.25">
      <c r="A101" s="118"/>
      <c r="B101" s="119"/>
      <c r="C101" s="153" t="s">
        <v>18</v>
      </c>
      <c r="D101" s="154"/>
      <c r="E101" s="154"/>
      <c r="F101" s="154"/>
      <c r="G101" s="155"/>
      <c r="H101" s="120" t="s">
        <v>4</v>
      </c>
      <c r="I101" s="39">
        <v>3533.3</v>
      </c>
      <c r="J101" s="3">
        <f>I101*0.13</f>
        <v>459.32900000000006</v>
      </c>
    </row>
    <row r="102" spans="1:10" x14ac:dyDescent="0.25">
      <c r="A102" s="150"/>
      <c r="B102" s="151"/>
      <c r="C102" s="153" t="s">
        <v>81</v>
      </c>
      <c r="D102" s="154"/>
      <c r="E102" s="154"/>
      <c r="F102" s="154"/>
      <c r="G102" s="155"/>
      <c r="H102" s="120"/>
      <c r="I102" s="119"/>
      <c r="J102" s="3">
        <v>4179.7700000000004</v>
      </c>
    </row>
    <row r="103" spans="1:10" x14ac:dyDescent="0.25">
      <c r="A103" s="121"/>
      <c r="B103" s="122"/>
      <c r="C103" s="156" t="s">
        <v>82</v>
      </c>
      <c r="D103" s="157"/>
      <c r="E103" s="157"/>
      <c r="F103" s="157"/>
      <c r="G103" s="158"/>
      <c r="H103" s="89" t="s">
        <v>10</v>
      </c>
      <c r="I103" s="122">
        <v>75</v>
      </c>
      <c r="J103" s="93">
        <f>I103*0.62</f>
        <v>46.5</v>
      </c>
    </row>
    <row r="104" spans="1:10" x14ac:dyDescent="0.25">
      <c r="A104" s="162"/>
      <c r="B104" s="163"/>
      <c r="C104" s="176"/>
      <c r="D104" s="177"/>
      <c r="E104" s="177"/>
      <c r="F104" s="177"/>
      <c r="G104" s="178"/>
      <c r="H104" s="94"/>
      <c r="I104" s="94"/>
      <c r="J104" s="95"/>
    </row>
    <row r="105" spans="1:10" x14ac:dyDescent="0.25">
      <c r="A105" s="162" t="s">
        <v>11</v>
      </c>
      <c r="B105" s="163"/>
      <c r="C105" s="162"/>
      <c r="D105" s="164"/>
      <c r="E105" s="164"/>
      <c r="F105" s="164"/>
      <c r="G105" s="163"/>
      <c r="H105" s="94"/>
      <c r="I105" s="94"/>
      <c r="J105" s="140">
        <f>SUM(J99:J104)</f>
        <v>13518.849</v>
      </c>
    </row>
    <row r="106" spans="1:10" x14ac:dyDescent="0.25">
      <c r="A106" s="112"/>
      <c r="B106" s="113"/>
      <c r="C106" s="112"/>
      <c r="D106" s="114"/>
      <c r="E106" s="114"/>
      <c r="F106" s="114"/>
      <c r="G106" s="113"/>
      <c r="H106" s="94"/>
      <c r="I106" s="94"/>
      <c r="J106" s="95"/>
    </row>
    <row r="107" spans="1:10" x14ac:dyDescent="0.25">
      <c r="A107" s="125"/>
      <c r="B107" s="126"/>
      <c r="C107" s="125"/>
      <c r="D107" s="127"/>
      <c r="E107" s="127"/>
      <c r="F107" s="127"/>
      <c r="G107" s="126"/>
      <c r="H107" s="94"/>
      <c r="I107" s="94"/>
      <c r="J107" s="95"/>
    </row>
    <row r="108" spans="1:10" x14ac:dyDescent="0.25">
      <c r="A108" s="152" t="s">
        <v>84</v>
      </c>
      <c r="B108" s="152"/>
      <c r="C108" s="153" t="s">
        <v>6</v>
      </c>
      <c r="D108" s="154"/>
      <c r="E108" s="154"/>
      <c r="F108" s="154"/>
      <c r="G108" s="155"/>
      <c r="H108" s="128" t="s">
        <v>4</v>
      </c>
      <c r="I108" s="2">
        <v>3533.3</v>
      </c>
      <c r="J108" s="3">
        <f>I108*1</f>
        <v>3533.3</v>
      </c>
    </row>
    <row r="109" spans="1:10" x14ac:dyDescent="0.25">
      <c r="A109" s="123"/>
      <c r="B109" s="124"/>
      <c r="C109" s="153" t="s">
        <v>7</v>
      </c>
      <c r="D109" s="154"/>
      <c r="E109" s="154"/>
      <c r="F109" s="154"/>
      <c r="G109" s="155"/>
      <c r="H109" s="128" t="s">
        <v>4</v>
      </c>
      <c r="I109" s="2">
        <v>3533.3</v>
      </c>
      <c r="J109" s="3">
        <f>I109*1.5</f>
        <v>5299.9500000000007</v>
      </c>
    </row>
    <row r="110" spans="1:10" x14ac:dyDescent="0.25">
      <c r="A110" s="123"/>
      <c r="B110" s="124"/>
      <c r="C110" s="153" t="s">
        <v>18</v>
      </c>
      <c r="D110" s="154"/>
      <c r="E110" s="154"/>
      <c r="F110" s="154"/>
      <c r="G110" s="155"/>
      <c r="H110" s="128" t="s">
        <v>4</v>
      </c>
      <c r="I110" s="39">
        <v>3533.3</v>
      </c>
      <c r="J110" s="3">
        <f>I110*0.13</f>
        <v>459.32900000000006</v>
      </c>
    </row>
    <row r="111" spans="1:10" x14ac:dyDescent="0.25">
      <c r="A111" s="150"/>
      <c r="B111" s="151"/>
      <c r="C111" s="153" t="s">
        <v>85</v>
      </c>
      <c r="D111" s="154"/>
      <c r="E111" s="154"/>
      <c r="F111" s="154"/>
      <c r="G111" s="155"/>
      <c r="H111" s="128"/>
      <c r="I111" s="124"/>
      <c r="J111" s="3">
        <v>3678.25</v>
      </c>
    </row>
    <row r="112" spans="1:10" x14ac:dyDescent="0.25">
      <c r="A112" s="132"/>
      <c r="B112" s="133"/>
      <c r="C112" s="156" t="s">
        <v>86</v>
      </c>
      <c r="D112" s="157"/>
      <c r="E112" s="157"/>
      <c r="F112" s="157"/>
      <c r="G112" s="158"/>
      <c r="H112" s="89" t="s">
        <v>10</v>
      </c>
      <c r="I112" s="133">
        <v>75</v>
      </c>
      <c r="J112" s="93">
        <f>I112*0.62</f>
        <v>46.5</v>
      </c>
    </row>
    <row r="113" spans="1:11" x14ac:dyDescent="0.25">
      <c r="A113" s="162"/>
      <c r="B113" s="163"/>
      <c r="C113" s="179" t="s">
        <v>91</v>
      </c>
      <c r="D113" s="180"/>
      <c r="E113" s="180"/>
      <c r="F113" s="180"/>
      <c r="G113" s="181"/>
      <c r="H113" s="94"/>
      <c r="I113" s="94"/>
      <c r="J113" s="95">
        <v>2863</v>
      </c>
    </row>
    <row r="114" spans="1:11" x14ac:dyDescent="0.25">
      <c r="A114" s="162" t="s">
        <v>11</v>
      </c>
      <c r="B114" s="163"/>
      <c r="C114" s="162"/>
      <c r="D114" s="164"/>
      <c r="E114" s="164"/>
      <c r="F114" s="164"/>
      <c r="G114" s="163"/>
      <c r="H114" s="94"/>
      <c r="I114" s="94"/>
      <c r="J114" s="140">
        <f>SUM(J108:J113)</f>
        <v>15880.329</v>
      </c>
    </row>
    <row r="115" spans="1:11" x14ac:dyDescent="0.25">
      <c r="A115" s="112"/>
      <c r="B115" s="113"/>
      <c r="C115" s="112"/>
      <c r="D115" s="114"/>
      <c r="E115" s="114"/>
      <c r="F115" s="114"/>
      <c r="G115" s="113"/>
      <c r="H115" s="94"/>
      <c r="I115" s="94"/>
      <c r="J115" s="95"/>
    </row>
    <row r="116" spans="1:11" x14ac:dyDescent="0.25">
      <c r="A116" s="104"/>
      <c r="B116" s="105"/>
      <c r="C116" s="104"/>
      <c r="D116" s="106"/>
      <c r="E116" s="106"/>
      <c r="F116" s="106"/>
      <c r="G116" s="105"/>
      <c r="H116" s="94"/>
      <c r="I116" s="94"/>
      <c r="J116" s="95"/>
    </row>
    <row r="117" spans="1:11" x14ac:dyDescent="0.25">
      <c r="A117" s="184" t="s">
        <v>89</v>
      </c>
      <c r="B117" s="185"/>
      <c r="C117" s="159"/>
      <c r="D117" s="160"/>
      <c r="E117" s="160"/>
      <c r="F117" s="160"/>
      <c r="G117" s="161"/>
      <c r="H117" s="92"/>
      <c r="I117" s="92"/>
      <c r="J117" s="141">
        <f>J13+J22+J31+J41+J52+J61+J73+J87+J96+J105+J114+J80</f>
        <v>314977.65800000005</v>
      </c>
    </row>
    <row r="118" spans="1:11" x14ac:dyDescent="0.25">
      <c r="A118" s="168" t="s">
        <v>12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</row>
    <row r="119" spans="1:11" ht="45" customHeight="1" x14ac:dyDescent="0.25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</row>
    <row r="120" spans="1:11" x14ac:dyDescent="0.25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"/>
    </row>
    <row r="121" spans="1:11" x14ac:dyDescent="0.25">
      <c r="A121" s="167" t="s">
        <v>0</v>
      </c>
      <c r="B121" s="167"/>
      <c r="C121" s="167" t="s">
        <v>5</v>
      </c>
      <c r="D121" s="167"/>
      <c r="E121" s="167"/>
      <c r="F121" s="167"/>
      <c r="G121" s="167"/>
      <c r="H121" s="11" t="s">
        <v>1</v>
      </c>
      <c r="I121" s="11" t="s">
        <v>2</v>
      </c>
      <c r="J121" s="11" t="s">
        <v>3</v>
      </c>
      <c r="K121" s="1"/>
    </row>
    <row r="122" spans="1:11" x14ac:dyDescent="0.25">
      <c r="A122" s="169"/>
      <c r="B122" s="170"/>
      <c r="C122" s="169"/>
      <c r="D122" s="171"/>
      <c r="E122" s="171"/>
      <c r="F122" s="171"/>
      <c r="G122" s="170"/>
      <c r="H122" s="11"/>
      <c r="I122" s="11"/>
      <c r="J122" s="11"/>
      <c r="K122" s="1"/>
    </row>
    <row r="123" spans="1:11" ht="26.25" customHeight="1" x14ac:dyDescent="0.25">
      <c r="A123" s="152" t="s">
        <v>60</v>
      </c>
      <c r="B123" s="152"/>
      <c r="C123" s="147" t="s">
        <v>61</v>
      </c>
      <c r="D123" s="148"/>
      <c r="E123" s="148"/>
      <c r="F123" s="148"/>
      <c r="G123" s="149"/>
      <c r="H123" s="6" t="s">
        <v>23</v>
      </c>
      <c r="I123" s="20">
        <v>1</v>
      </c>
      <c r="J123" s="4">
        <v>1637.03</v>
      </c>
      <c r="K123" s="10"/>
    </row>
    <row r="124" spans="1:11" x14ac:dyDescent="0.25">
      <c r="A124" s="7"/>
      <c r="B124" s="8"/>
      <c r="C124" s="153"/>
      <c r="D124" s="154"/>
      <c r="E124" s="154"/>
      <c r="F124" s="154"/>
      <c r="G124" s="155"/>
      <c r="H124" s="6"/>
      <c r="I124" s="2"/>
      <c r="J124" s="4"/>
      <c r="K124" s="10"/>
    </row>
    <row r="125" spans="1:11" x14ac:dyDescent="0.25">
      <c r="A125" s="150" t="s">
        <v>11</v>
      </c>
      <c r="B125" s="151"/>
      <c r="C125" s="165"/>
      <c r="D125" s="165"/>
      <c r="E125" s="165"/>
      <c r="F125" s="165"/>
      <c r="G125" s="165"/>
      <c r="H125" s="6"/>
      <c r="I125" s="8"/>
      <c r="J125" s="4">
        <f>SUM(J123:J124)</f>
        <v>1637.03</v>
      </c>
      <c r="K125" s="10"/>
    </row>
    <row r="126" spans="1:11" x14ac:dyDescent="0.25">
      <c r="A126" s="150"/>
      <c r="B126" s="151"/>
      <c r="C126" s="150"/>
      <c r="D126" s="172"/>
      <c r="E126" s="172"/>
      <c r="F126" s="172"/>
      <c r="G126" s="151"/>
      <c r="H126" s="16"/>
      <c r="I126" s="15"/>
      <c r="J126" s="4"/>
      <c r="K126" s="10"/>
    </row>
    <row r="127" spans="1:11" x14ac:dyDescent="0.25">
      <c r="A127" s="189" t="s">
        <v>89</v>
      </c>
      <c r="B127" s="189"/>
      <c r="C127" s="167"/>
      <c r="D127" s="167"/>
      <c r="E127" s="167"/>
      <c r="F127" s="167"/>
      <c r="G127" s="167"/>
      <c r="H127" s="11"/>
      <c r="I127" s="12"/>
      <c r="J127" s="13">
        <f>SUM(J125:J126)</f>
        <v>1637.03</v>
      </c>
      <c r="K127" s="10"/>
    </row>
    <row r="133" spans="1:11" x14ac:dyDescent="0.25">
      <c r="A133" s="168" t="s">
        <v>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</row>
    <row r="134" spans="1:11" x14ac:dyDescent="0.25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</row>
    <row r="135" spans="1:11" x14ac:dyDescent="0.25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"/>
    </row>
    <row r="136" spans="1:11" x14ac:dyDescent="0.25">
      <c r="A136" s="167" t="s">
        <v>0</v>
      </c>
      <c r="B136" s="167"/>
      <c r="C136" s="167" t="s">
        <v>5</v>
      </c>
      <c r="D136" s="167"/>
      <c r="E136" s="167"/>
      <c r="F136" s="167"/>
      <c r="G136" s="167"/>
      <c r="H136" s="26" t="s">
        <v>1</v>
      </c>
      <c r="I136" s="26" t="s">
        <v>2</v>
      </c>
      <c r="J136" s="26" t="s">
        <v>3</v>
      </c>
      <c r="K136" s="1"/>
    </row>
    <row r="137" spans="1:11" x14ac:dyDescent="0.25">
      <c r="A137" s="169"/>
      <c r="B137" s="170"/>
      <c r="C137" s="169"/>
      <c r="D137" s="171"/>
      <c r="E137" s="171"/>
      <c r="F137" s="171"/>
      <c r="G137" s="170"/>
      <c r="H137" s="26"/>
      <c r="I137" s="26"/>
      <c r="J137" s="26"/>
      <c r="K137" s="1"/>
    </row>
    <row r="138" spans="1:11" x14ac:dyDescent="0.25">
      <c r="A138" s="152" t="s">
        <v>21</v>
      </c>
      <c r="B138" s="152"/>
      <c r="C138" s="147" t="s">
        <v>22</v>
      </c>
      <c r="D138" s="148"/>
      <c r="E138" s="148"/>
      <c r="F138" s="148"/>
      <c r="G138" s="149"/>
      <c r="H138" s="25" t="s">
        <v>23</v>
      </c>
      <c r="I138" s="20">
        <v>1</v>
      </c>
      <c r="J138" s="3">
        <v>3417</v>
      </c>
      <c r="K138" s="10"/>
    </row>
    <row r="139" spans="1:11" x14ac:dyDescent="0.25">
      <c r="A139" s="23"/>
      <c r="B139" s="24"/>
      <c r="C139" s="153"/>
      <c r="D139" s="154"/>
      <c r="E139" s="154"/>
      <c r="F139" s="154"/>
      <c r="G139" s="155"/>
      <c r="H139" s="25"/>
      <c r="I139" s="2"/>
      <c r="J139" s="3"/>
      <c r="K139" s="10"/>
    </row>
    <row r="140" spans="1:11" x14ac:dyDescent="0.25">
      <c r="A140" s="150"/>
      <c r="B140" s="151"/>
      <c r="C140" s="165"/>
      <c r="D140" s="165"/>
      <c r="E140" s="165"/>
      <c r="F140" s="165"/>
      <c r="G140" s="165"/>
      <c r="H140" s="25"/>
      <c r="I140" s="24"/>
      <c r="J140" s="4"/>
      <c r="K140" s="10"/>
    </row>
    <row r="141" spans="1:11" x14ac:dyDescent="0.25">
      <c r="A141" s="150" t="s">
        <v>11</v>
      </c>
      <c r="B141" s="151"/>
      <c r="C141" s="150"/>
      <c r="D141" s="172"/>
      <c r="E141" s="172"/>
      <c r="F141" s="172"/>
      <c r="G141" s="151"/>
      <c r="H141" s="25"/>
      <c r="I141" s="24"/>
      <c r="J141" s="4">
        <v>3417</v>
      </c>
      <c r="K141" s="10"/>
    </row>
    <row r="142" spans="1:11" x14ac:dyDescent="0.25">
      <c r="A142" s="47"/>
      <c r="B142" s="48"/>
      <c r="C142" s="47"/>
      <c r="D142" s="50"/>
      <c r="E142" s="50"/>
      <c r="F142" s="50"/>
      <c r="G142" s="48"/>
      <c r="H142" s="49"/>
      <c r="I142" s="48"/>
      <c r="J142" s="4"/>
      <c r="K142" s="10"/>
    </row>
    <row r="143" spans="1:11" ht="42" customHeight="1" x14ac:dyDescent="0.25">
      <c r="A143" s="152" t="s">
        <v>28</v>
      </c>
      <c r="B143" s="152"/>
      <c r="C143" s="147" t="s">
        <v>29</v>
      </c>
      <c r="D143" s="148"/>
      <c r="E143" s="148"/>
      <c r="F143" s="148"/>
      <c r="G143" s="149"/>
      <c r="H143" s="25"/>
      <c r="I143" s="5"/>
      <c r="J143" s="4">
        <v>5105</v>
      </c>
      <c r="K143" s="10"/>
    </row>
    <row r="144" spans="1:11" ht="14.25" customHeight="1" x14ac:dyDescent="0.25">
      <c r="A144" s="152"/>
      <c r="B144" s="152"/>
      <c r="C144" s="147"/>
      <c r="D144" s="148"/>
      <c r="E144" s="148"/>
      <c r="F144" s="148"/>
      <c r="G144" s="149"/>
      <c r="H144" s="29"/>
      <c r="I144" s="20"/>
      <c r="J144" s="3"/>
      <c r="K144" s="10"/>
    </row>
    <row r="145" spans="1:11" x14ac:dyDescent="0.25">
      <c r="A145" s="150" t="s">
        <v>11</v>
      </c>
      <c r="B145" s="151"/>
      <c r="C145" s="153"/>
      <c r="D145" s="154"/>
      <c r="E145" s="154"/>
      <c r="F145" s="154"/>
      <c r="G145" s="155"/>
      <c r="H145" s="29"/>
      <c r="I145" s="2"/>
      <c r="J145" s="4">
        <f>SUM(J143:J144)</f>
        <v>5105</v>
      </c>
      <c r="K145" s="10"/>
    </row>
    <row r="146" spans="1:11" x14ac:dyDescent="0.25">
      <c r="A146" s="150"/>
      <c r="B146" s="151"/>
      <c r="C146" s="165"/>
      <c r="D146" s="165"/>
      <c r="E146" s="165"/>
      <c r="F146" s="165"/>
      <c r="G146" s="165"/>
      <c r="H146" s="29"/>
      <c r="I146" s="28"/>
      <c r="J146" s="4"/>
      <c r="K146" s="10"/>
    </row>
    <row r="147" spans="1:11" x14ac:dyDescent="0.25">
      <c r="A147" s="142" t="s">
        <v>40</v>
      </c>
      <c r="B147" s="143"/>
      <c r="C147" s="153" t="s">
        <v>41</v>
      </c>
      <c r="D147" s="154"/>
      <c r="E147" s="154"/>
      <c r="F147" s="154"/>
      <c r="G147" s="155"/>
      <c r="H147" s="29" t="s">
        <v>23</v>
      </c>
      <c r="I147" s="28">
        <v>1</v>
      </c>
      <c r="J147" s="3">
        <v>88500</v>
      </c>
      <c r="K147" s="10"/>
    </row>
    <row r="148" spans="1:11" ht="30" customHeight="1" x14ac:dyDescent="0.25">
      <c r="A148" s="152"/>
      <c r="B148" s="152"/>
      <c r="C148" s="147" t="s">
        <v>42</v>
      </c>
      <c r="D148" s="148"/>
      <c r="E148" s="148"/>
      <c r="F148" s="148"/>
      <c r="G148" s="149"/>
      <c r="H148" s="29"/>
      <c r="I148" s="5"/>
      <c r="J148" s="3">
        <v>24273</v>
      </c>
      <c r="K148" s="10"/>
    </row>
    <row r="149" spans="1:11" ht="23.25" customHeight="1" x14ac:dyDescent="0.25">
      <c r="A149" s="152"/>
      <c r="B149" s="152"/>
      <c r="C149" s="147" t="s">
        <v>43</v>
      </c>
      <c r="D149" s="148"/>
      <c r="E149" s="148"/>
      <c r="F149" s="148"/>
      <c r="G149" s="149"/>
      <c r="H149" s="29" t="s">
        <v>44</v>
      </c>
      <c r="I149" s="5">
        <v>4</v>
      </c>
      <c r="J149" s="3">
        <v>4350</v>
      </c>
      <c r="K149" s="10"/>
    </row>
    <row r="150" spans="1:11" x14ac:dyDescent="0.25">
      <c r="A150" s="27"/>
      <c r="B150" s="28"/>
      <c r="C150" s="153"/>
      <c r="D150" s="154"/>
      <c r="E150" s="154"/>
      <c r="F150" s="154"/>
      <c r="G150" s="155"/>
      <c r="H150" s="29"/>
      <c r="I150" s="2"/>
      <c r="J150" s="3"/>
      <c r="K150" s="10"/>
    </row>
    <row r="151" spans="1:11" x14ac:dyDescent="0.25">
      <c r="A151" s="150" t="s">
        <v>11</v>
      </c>
      <c r="B151" s="151"/>
      <c r="C151" s="165"/>
      <c r="D151" s="165"/>
      <c r="E151" s="165"/>
      <c r="F151" s="165"/>
      <c r="G151" s="165"/>
      <c r="H151" s="29"/>
      <c r="I151" s="28"/>
      <c r="J151" s="4">
        <f>SUM(J147:J150)</f>
        <v>117123</v>
      </c>
      <c r="K151" s="10"/>
    </row>
    <row r="152" spans="1:11" x14ac:dyDescent="0.25">
      <c r="A152" s="142" t="s">
        <v>56</v>
      </c>
      <c r="B152" s="143"/>
      <c r="C152" s="150"/>
      <c r="D152" s="172"/>
      <c r="E152" s="172"/>
      <c r="F152" s="172"/>
      <c r="G152" s="151"/>
      <c r="H152" s="76"/>
      <c r="I152" s="75"/>
      <c r="J152" s="4"/>
      <c r="K152" s="10"/>
    </row>
    <row r="153" spans="1:11" ht="45.75" customHeight="1" x14ac:dyDescent="0.25">
      <c r="A153" s="74"/>
      <c r="B153" s="75"/>
      <c r="C153" s="147" t="s">
        <v>57</v>
      </c>
      <c r="D153" s="148"/>
      <c r="E153" s="148"/>
      <c r="F153" s="148"/>
      <c r="G153" s="149"/>
      <c r="H153" s="76"/>
      <c r="I153" s="75"/>
      <c r="J153" s="3">
        <v>41495</v>
      </c>
      <c r="K153" s="10"/>
    </row>
    <row r="154" spans="1:11" x14ac:dyDescent="0.25">
      <c r="A154" s="74"/>
      <c r="B154" s="75"/>
      <c r="C154" s="153" t="s">
        <v>58</v>
      </c>
      <c r="D154" s="154"/>
      <c r="E154" s="154"/>
      <c r="F154" s="154"/>
      <c r="G154" s="155"/>
      <c r="H154" s="76" t="s">
        <v>44</v>
      </c>
      <c r="I154" s="75">
        <v>1</v>
      </c>
      <c r="J154" s="3">
        <v>5646</v>
      </c>
      <c r="K154" s="10"/>
    </row>
    <row r="155" spans="1:11" ht="50.25" customHeight="1" x14ac:dyDescent="0.25">
      <c r="A155" s="74"/>
      <c r="B155" s="75"/>
      <c r="C155" s="147" t="s">
        <v>59</v>
      </c>
      <c r="D155" s="148"/>
      <c r="E155" s="148"/>
      <c r="F155" s="148"/>
      <c r="G155" s="149"/>
      <c r="H155" s="76"/>
      <c r="I155" s="75"/>
      <c r="J155" s="3">
        <v>21559</v>
      </c>
      <c r="K155" s="10"/>
    </row>
    <row r="156" spans="1:11" x14ac:dyDescent="0.25">
      <c r="A156" s="150"/>
      <c r="B156" s="151"/>
      <c r="C156" s="150"/>
      <c r="D156" s="172"/>
      <c r="E156" s="172"/>
      <c r="F156" s="172"/>
      <c r="G156" s="151"/>
      <c r="H156" s="29"/>
      <c r="I156" s="28"/>
      <c r="J156" s="4"/>
      <c r="K156" s="10"/>
    </row>
    <row r="157" spans="1:11" x14ac:dyDescent="0.25">
      <c r="A157" s="150" t="s">
        <v>11</v>
      </c>
      <c r="B157" s="151"/>
      <c r="C157" s="147"/>
      <c r="D157" s="148"/>
      <c r="E157" s="148"/>
      <c r="F157" s="148"/>
      <c r="G157" s="149"/>
      <c r="H157" s="25"/>
      <c r="I157" s="24"/>
      <c r="J157" s="4">
        <f>SUM(J153:J156)</f>
        <v>68700</v>
      </c>
      <c r="K157" s="10"/>
    </row>
    <row r="158" spans="1:11" x14ac:dyDescent="0.25">
      <c r="A158" s="77"/>
      <c r="B158" s="78"/>
      <c r="C158" s="79"/>
      <c r="D158" s="80"/>
      <c r="E158" s="80"/>
      <c r="F158" s="80"/>
      <c r="G158" s="81"/>
      <c r="H158" s="82"/>
      <c r="I158" s="78"/>
      <c r="J158" s="4"/>
      <c r="K158" s="10"/>
    </row>
    <row r="159" spans="1:11" x14ac:dyDescent="0.25">
      <c r="A159" s="142" t="s">
        <v>60</v>
      </c>
      <c r="B159" s="143"/>
      <c r="C159" s="144"/>
      <c r="D159" s="145"/>
      <c r="E159" s="145"/>
      <c r="F159" s="145"/>
      <c r="G159" s="146"/>
      <c r="H159" s="82"/>
      <c r="I159" s="78"/>
      <c r="J159" s="4"/>
      <c r="K159" s="10"/>
    </row>
    <row r="160" spans="1:11" ht="27.75" customHeight="1" x14ac:dyDescent="0.25">
      <c r="A160" s="77"/>
      <c r="B160" s="78"/>
      <c r="C160" s="144" t="s">
        <v>64</v>
      </c>
      <c r="D160" s="145"/>
      <c r="E160" s="145"/>
      <c r="F160" s="145"/>
      <c r="G160" s="146"/>
      <c r="H160" s="82" t="s">
        <v>23</v>
      </c>
      <c r="I160" s="78">
        <v>1</v>
      </c>
      <c r="J160" s="3">
        <v>32461.67</v>
      </c>
      <c r="K160" s="10"/>
    </row>
    <row r="161" spans="1:11" x14ac:dyDescent="0.25">
      <c r="A161" s="77"/>
      <c r="B161" s="78"/>
      <c r="C161" s="147" t="s">
        <v>65</v>
      </c>
      <c r="D161" s="148"/>
      <c r="E161" s="148"/>
      <c r="F161" s="148"/>
      <c r="G161" s="149"/>
      <c r="H161" s="82" t="s">
        <v>44</v>
      </c>
      <c r="I161" s="78">
        <v>2</v>
      </c>
      <c r="J161" s="3">
        <v>7472.51</v>
      </c>
      <c r="K161" s="10"/>
    </row>
    <row r="162" spans="1:11" x14ac:dyDescent="0.25">
      <c r="A162" s="77"/>
      <c r="B162" s="78"/>
      <c r="C162" s="147" t="s">
        <v>66</v>
      </c>
      <c r="D162" s="148"/>
      <c r="E162" s="148"/>
      <c r="F162" s="148"/>
      <c r="G162" s="149"/>
      <c r="H162" s="82" t="s">
        <v>23</v>
      </c>
      <c r="I162" s="78">
        <v>1</v>
      </c>
      <c r="J162" s="3">
        <v>5500</v>
      </c>
      <c r="K162" s="10"/>
    </row>
    <row r="163" spans="1:11" x14ac:dyDescent="0.25">
      <c r="A163" s="150" t="s">
        <v>11</v>
      </c>
      <c r="B163" s="151"/>
      <c r="C163" s="83"/>
      <c r="D163" s="84"/>
      <c r="E163" s="84"/>
      <c r="F163" s="84"/>
      <c r="G163" s="85"/>
      <c r="H163" s="82"/>
      <c r="I163" s="78"/>
      <c r="J163" s="4">
        <f>SUM(J160:J162)</f>
        <v>45434.18</v>
      </c>
      <c r="K163" s="10"/>
    </row>
    <row r="164" spans="1:11" x14ac:dyDescent="0.25">
      <c r="A164" s="77"/>
      <c r="B164" s="78"/>
      <c r="C164" s="83"/>
      <c r="D164" s="84"/>
      <c r="E164" s="84"/>
      <c r="F164" s="84"/>
      <c r="G164" s="85"/>
      <c r="H164" s="82"/>
      <c r="I164" s="78"/>
      <c r="J164" s="4"/>
      <c r="K164" s="10"/>
    </row>
    <row r="165" spans="1:11" x14ac:dyDescent="0.25">
      <c r="A165" s="142" t="s">
        <v>70</v>
      </c>
      <c r="B165" s="143"/>
      <c r="C165" s="144"/>
      <c r="D165" s="145"/>
      <c r="E165" s="145"/>
      <c r="F165" s="145"/>
      <c r="G165" s="146"/>
      <c r="H165" s="100"/>
      <c r="I165" s="97"/>
      <c r="J165" s="4"/>
      <c r="K165" s="10"/>
    </row>
    <row r="166" spans="1:11" x14ac:dyDescent="0.25">
      <c r="A166" s="96"/>
      <c r="B166" s="97"/>
      <c r="C166" s="147" t="s">
        <v>71</v>
      </c>
      <c r="D166" s="148"/>
      <c r="E166" s="148"/>
      <c r="F166" s="148"/>
      <c r="G166" s="149"/>
      <c r="H166" s="100" t="s">
        <v>72</v>
      </c>
      <c r="I166" s="97">
        <v>7</v>
      </c>
      <c r="J166" s="3">
        <v>7000</v>
      </c>
      <c r="K166" s="10"/>
    </row>
    <row r="167" spans="1:11" x14ac:dyDescent="0.25">
      <c r="A167" s="96"/>
      <c r="B167" s="97"/>
      <c r="C167" s="147"/>
      <c r="D167" s="148"/>
      <c r="E167" s="148"/>
      <c r="F167" s="148"/>
      <c r="G167" s="149"/>
      <c r="H167" s="100"/>
      <c r="I167" s="97"/>
      <c r="J167" s="3"/>
      <c r="K167" s="10"/>
    </row>
    <row r="168" spans="1:11" x14ac:dyDescent="0.25">
      <c r="A168" s="150" t="s">
        <v>11</v>
      </c>
      <c r="B168" s="151"/>
      <c r="C168" s="101"/>
      <c r="D168" s="102"/>
      <c r="E168" s="102"/>
      <c r="F168" s="102"/>
      <c r="G168" s="103"/>
      <c r="H168" s="100"/>
      <c r="I168" s="97"/>
      <c r="J168" s="4">
        <f>SUM(J166:J167)</f>
        <v>7000</v>
      </c>
      <c r="K168" s="10"/>
    </row>
    <row r="169" spans="1:11" x14ac:dyDescent="0.25">
      <c r="A169" s="110"/>
      <c r="B169" s="111"/>
      <c r="C169" s="107"/>
      <c r="D169" s="108"/>
      <c r="E169" s="108"/>
      <c r="F169" s="108"/>
      <c r="G169" s="109"/>
      <c r="H169" s="115"/>
      <c r="I169" s="111"/>
      <c r="J169" s="4"/>
      <c r="K169" s="10"/>
    </row>
    <row r="170" spans="1:11" x14ac:dyDescent="0.25">
      <c r="A170" s="110"/>
      <c r="B170" s="111"/>
      <c r="C170" s="107"/>
      <c r="D170" s="108"/>
      <c r="E170" s="108"/>
      <c r="F170" s="108"/>
      <c r="G170" s="109"/>
      <c r="H170" s="115"/>
      <c r="I170" s="111"/>
      <c r="J170" s="4"/>
      <c r="K170" s="10"/>
    </row>
    <row r="171" spans="1:11" x14ac:dyDescent="0.25">
      <c r="A171" s="142" t="s">
        <v>77</v>
      </c>
      <c r="B171" s="143"/>
      <c r="C171" s="144"/>
      <c r="D171" s="145"/>
      <c r="E171" s="145"/>
      <c r="F171" s="145"/>
      <c r="G171" s="146"/>
      <c r="H171" s="115"/>
      <c r="I171" s="111"/>
      <c r="J171" s="4"/>
      <c r="K171" s="10"/>
    </row>
    <row r="172" spans="1:11" x14ac:dyDescent="0.25">
      <c r="A172" s="110"/>
      <c r="B172" s="111"/>
      <c r="C172" s="147" t="s">
        <v>78</v>
      </c>
      <c r="D172" s="148"/>
      <c r="E172" s="148"/>
      <c r="F172" s="148"/>
      <c r="G172" s="149"/>
      <c r="H172" s="115" t="s">
        <v>72</v>
      </c>
      <c r="I172" s="111">
        <v>4</v>
      </c>
      <c r="J172" s="3">
        <v>8556.4500000000007</v>
      </c>
      <c r="K172" s="10"/>
    </row>
    <row r="173" spans="1:11" x14ac:dyDescent="0.25">
      <c r="A173" s="110"/>
      <c r="B173" s="111"/>
      <c r="C173" s="147" t="s">
        <v>79</v>
      </c>
      <c r="D173" s="148"/>
      <c r="E173" s="148"/>
      <c r="F173" s="148"/>
      <c r="G173" s="149"/>
      <c r="H173" s="115" t="s">
        <v>44</v>
      </c>
      <c r="I173" s="111">
        <v>2</v>
      </c>
      <c r="J173" s="3">
        <v>4102.97</v>
      </c>
      <c r="K173" s="10"/>
    </row>
    <row r="174" spans="1:11" x14ac:dyDescent="0.25">
      <c r="A174" s="150" t="s">
        <v>11</v>
      </c>
      <c r="B174" s="151"/>
      <c r="C174" s="107"/>
      <c r="D174" s="108"/>
      <c r="E174" s="108"/>
      <c r="F174" s="108"/>
      <c r="G174" s="109"/>
      <c r="H174" s="115"/>
      <c r="I174" s="111"/>
      <c r="J174" s="4">
        <f>SUM(J172:J173)</f>
        <v>12659.420000000002</v>
      </c>
      <c r="K174" s="10"/>
    </row>
    <row r="175" spans="1:11" x14ac:dyDescent="0.25">
      <c r="A175" s="110"/>
      <c r="B175" s="111"/>
      <c r="C175" s="107"/>
      <c r="D175" s="108"/>
      <c r="E175" s="108"/>
      <c r="F175" s="108"/>
      <c r="G175" s="109"/>
      <c r="H175" s="115"/>
      <c r="I175" s="111"/>
      <c r="J175" s="4"/>
      <c r="K175" s="10"/>
    </row>
    <row r="176" spans="1:11" x14ac:dyDescent="0.25">
      <c r="A176" s="142" t="s">
        <v>87</v>
      </c>
      <c r="B176" s="143"/>
      <c r="C176" s="144"/>
      <c r="D176" s="145"/>
      <c r="E176" s="145"/>
      <c r="F176" s="145"/>
      <c r="G176" s="146"/>
      <c r="H176" s="128"/>
      <c r="I176" s="124"/>
      <c r="J176" s="4"/>
      <c r="K176" s="10"/>
    </row>
    <row r="177" spans="1:11" x14ac:dyDescent="0.25">
      <c r="A177" s="123"/>
      <c r="B177" s="124"/>
      <c r="C177" s="147" t="s">
        <v>88</v>
      </c>
      <c r="D177" s="148"/>
      <c r="E177" s="148"/>
      <c r="F177" s="148"/>
      <c r="G177" s="149"/>
      <c r="H177" s="128" t="s">
        <v>44</v>
      </c>
      <c r="I177" s="124">
        <v>1</v>
      </c>
      <c r="J177" s="3">
        <v>1706.85</v>
      </c>
      <c r="K177" s="10"/>
    </row>
    <row r="178" spans="1:11" x14ac:dyDescent="0.25">
      <c r="A178" s="123"/>
      <c r="B178" s="124"/>
      <c r="C178" s="147"/>
      <c r="D178" s="148"/>
      <c r="E178" s="148"/>
      <c r="F178" s="148"/>
      <c r="G178" s="149"/>
      <c r="H178" s="128"/>
      <c r="I178" s="124"/>
      <c r="J178" s="3"/>
      <c r="K178" s="10"/>
    </row>
    <row r="179" spans="1:11" x14ac:dyDescent="0.25">
      <c r="A179" s="150" t="s">
        <v>11</v>
      </c>
      <c r="B179" s="151"/>
      <c r="C179" s="129"/>
      <c r="D179" s="130"/>
      <c r="E179" s="130"/>
      <c r="F179" s="130"/>
      <c r="G179" s="131"/>
      <c r="H179" s="128"/>
      <c r="I179" s="124"/>
      <c r="J179" s="4">
        <f>SUM(J177:J178)</f>
        <v>1706.85</v>
      </c>
      <c r="K179" s="10"/>
    </row>
    <row r="180" spans="1:11" x14ac:dyDescent="0.25">
      <c r="A180" s="137"/>
      <c r="B180" s="138"/>
      <c r="C180" s="134"/>
      <c r="D180" s="135"/>
      <c r="E180" s="135"/>
      <c r="F180" s="135"/>
      <c r="G180" s="136"/>
      <c r="H180" s="139"/>
      <c r="I180" s="138"/>
      <c r="J180" s="4"/>
      <c r="K180" s="10"/>
    </row>
    <row r="181" spans="1:11" x14ac:dyDescent="0.25">
      <c r="A181" s="142" t="s">
        <v>89</v>
      </c>
      <c r="B181" s="143"/>
      <c r="C181" s="150"/>
      <c r="D181" s="172"/>
      <c r="E181" s="172"/>
      <c r="F181" s="172"/>
      <c r="G181" s="151"/>
      <c r="H181" s="25"/>
      <c r="I181" s="24"/>
      <c r="J181" s="4">
        <f>J141+J145+J151+J157+J163+J168+J174+J179</f>
        <v>261145.45</v>
      </c>
      <c r="K181" s="10"/>
    </row>
  </sheetData>
  <mergeCells count="223">
    <mergeCell ref="A181:B181"/>
    <mergeCell ref="C102:G102"/>
    <mergeCell ref="C103:G103"/>
    <mergeCell ref="A104:B104"/>
    <mergeCell ref="C104:G104"/>
    <mergeCell ref="A105:B105"/>
    <mergeCell ref="C105:G105"/>
    <mergeCell ref="C145:G145"/>
    <mergeCell ref="A144:B144"/>
    <mergeCell ref="A127:B127"/>
    <mergeCell ref="C127:G127"/>
    <mergeCell ref="C136:G136"/>
    <mergeCell ref="A137:B137"/>
    <mergeCell ref="C137:G137"/>
    <mergeCell ref="A138:B138"/>
    <mergeCell ref="A125:B125"/>
    <mergeCell ref="C125:G125"/>
    <mergeCell ref="C109:G109"/>
    <mergeCell ref="C110:G110"/>
    <mergeCell ref="A111:B111"/>
    <mergeCell ref="C111:G111"/>
    <mergeCell ref="C112:G112"/>
    <mergeCell ref="A113:B113"/>
    <mergeCell ref="C113:G113"/>
    <mergeCell ref="A114:B114"/>
    <mergeCell ref="A165:B165"/>
    <mergeCell ref="C165:G165"/>
    <mergeCell ref="C166:G166"/>
    <mergeCell ref="C167:G167"/>
    <mergeCell ref="A168:B168"/>
    <mergeCell ref="C154:G154"/>
    <mergeCell ref="C155:G155"/>
    <mergeCell ref="A157:B157"/>
    <mergeCell ref="A146:B146"/>
    <mergeCell ref="A147:B147"/>
    <mergeCell ref="C147:G147"/>
    <mergeCell ref="C114:G114"/>
    <mergeCell ref="C69:G69"/>
    <mergeCell ref="C70:G70"/>
    <mergeCell ref="C49:G49"/>
    <mergeCell ref="C50:G50"/>
    <mergeCell ref="A55:B55"/>
    <mergeCell ref="C55:G55"/>
    <mergeCell ref="C56:G56"/>
    <mergeCell ref="C57:G57"/>
    <mergeCell ref="A58:B58"/>
    <mergeCell ref="C58:G58"/>
    <mergeCell ref="C59:G59"/>
    <mergeCell ref="C60:G60"/>
    <mergeCell ref="A61:B61"/>
    <mergeCell ref="A64:B64"/>
    <mergeCell ref="C64:G64"/>
    <mergeCell ref="C65:G65"/>
    <mergeCell ref="C66:G66"/>
    <mergeCell ref="A67:B67"/>
    <mergeCell ref="C67:G67"/>
    <mergeCell ref="C71:G71"/>
    <mergeCell ref="A74:B74"/>
    <mergeCell ref="A75:B75"/>
    <mergeCell ref="A78:B78"/>
    <mergeCell ref="A117:B117"/>
    <mergeCell ref="C74:G74"/>
    <mergeCell ref="C75:G75"/>
    <mergeCell ref="A73:B73"/>
    <mergeCell ref="A122:B122"/>
    <mergeCell ref="C122:G122"/>
    <mergeCell ref="A82:B82"/>
    <mergeCell ref="C82:G82"/>
    <mergeCell ref="C83:G83"/>
    <mergeCell ref="C84:G84"/>
    <mergeCell ref="A85:B85"/>
    <mergeCell ref="C85:G85"/>
    <mergeCell ref="C86:G86"/>
    <mergeCell ref="A87:B87"/>
    <mergeCell ref="C87:G87"/>
    <mergeCell ref="A99:B99"/>
    <mergeCell ref="C99:G99"/>
    <mergeCell ref="C100:G100"/>
    <mergeCell ref="C101:G101"/>
    <mergeCell ref="A102:B102"/>
    <mergeCell ref="A94:B94"/>
    <mergeCell ref="C94:G94"/>
    <mergeCell ref="C138:G138"/>
    <mergeCell ref="A141:B141"/>
    <mergeCell ref="C141:G141"/>
    <mergeCell ref="A123:B123"/>
    <mergeCell ref="A143:B143"/>
    <mergeCell ref="C143:G143"/>
    <mergeCell ref="C95:G95"/>
    <mergeCell ref="C96:G96"/>
    <mergeCell ref="A95:B95"/>
    <mergeCell ref="C123:G123"/>
    <mergeCell ref="C124:G124"/>
    <mergeCell ref="A118:K119"/>
    <mergeCell ref="A120:J120"/>
    <mergeCell ref="A121:B121"/>
    <mergeCell ref="C121:G121"/>
    <mergeCell ref="C139:G139"/>
    <mergeCell ref="A140:B140"/>
    <mergeCell ref="C140:G140"/>
    <mergeCell ref="C126:G126"/>
    <mergeCell ref="A126:B126"/>
    <mergeCell ref="A108:B108"/>
    <mergeCell ref="C108:G108"/>
    <mergeCell ref="C181:G181"/>
    <mergeCell ref="C150:G150"/>
    <mergeCell ref="A156:B156"/>
    <mergeCell ref="C156:G156"/>
    <mergeCell ref="C146:G146"/>
    <mergeCell ref="C149:G149"/>
    <mergeCell ref="A148:B148"/>
    <mergeCell ref="C148:G148"/>
    <mergeCell ref="A133:K134"/>
    <mergeCell ref="A159:B159"/>
    <mergeCell ref="C159:G159"/>
    <mergeCell ref="C160:G160"/>
    <mergeCell ref="C162:G162"/>
    <mergeCell ref="C161:G161"/>
    <mergeCell ref="A163:B163"/>
    <mergeCell ref="C157:G157"/>
    <mergeCell ref="A171:B171"/>
    <mergeCell ref="C171:G171"/>
    <mergeCell ref="C152:G152"/>
    <mergeCell ref="C153:G153"/>
    <mergeCell ref="A152:B152"/>
    <mergeCell ref="A149:B149"/>
    <mergeCell ref="A145:B145"/>
    <mergeCell ref="C144:G144"/>
    <mergeCell ref="A23:B23"/>
    <mergeCell ref="C35:G35"/>
    <mergeCell ref="C36:G36"/>
    <mergeCell ref="C37:G37"/>
    <mergeCell ref="C68:G68"/>
    <mergeCell ref="C51:G51"/>
    <mergeCell ref="C46:G46"/>
    <mergeCell ref="A53:B53"/>
    <mergeCell ref="C53:G53"/>
    <mergeCell ref="C42:G42"/>
    <mergeCell ref="A44:B44"/>
    <mergeCell ref="A42:B42"/>
    <mergeCell ref="C43:G43"/>
    <mergeCell ref="C39:G39"/>
    <mergeCell ref="A37:B37"/>
    <mergeCell ref="C38:G38"/>
    <mergeCell ref="A41:B41"/>
    <mergeCell ref="A47:B47"/>
    <mergeCell ref="C48:G48"/>
    <mergeCell ref="A52:B52"/>
    <mergeCell ref="C44:G44"/>
    <mergeCell ref="C45:G45"/>
    <mergeCell ref="C47:G47"/>
    <mergeCell ref="A15:B15"/>
    <mergeCell ref="C27:G27"/>
    <mergeCell ref="A34:B34"/>
    <mergeCell ref="A16:B16"/>
    <mergeCell ref="A19:B19"/>
    <mergeCell ref="C20:G20"/>
    <mergeCell ref="C21:G21"/>
    <mergeCell ref="C33:G33"/>
    <mergeCell ref="C16:G16"/>
    <mergeCell ref="C17:G17"/>
    <mergeCell ref="A22:B22"/>
    <mergeCell ref="C23:G23"/>
    <mergeCell ref="C24:G24"/>
    <mergeCell ref="C25:G25"/>
    <mergeCell ref="C26:G26"/>
    <mergeCell ref="C30:G30"/>
    <mergeCell ref="A28:B28"/>
    <mergeCell ref="C29:G29"/>
    <mergeCell ref="A31:B31"/>
    <mergeCell ref="C18:G18"/>
    <mergeCell ref="C19:G19"/>
    <mergeCell ref="A32:B32"/>
    <mergeCell ref="C32:G32"/>
    <mergeCell ref="C34:G34"/>
    <mergeCell ref="C91:G91"/>
    <mergeCell ref="A92:B92"/>
    <mergeCell ref="C92:G92"/>
    <mergeCell ref="C93:G93"/>
    <mergeCell ref="A96:B96"/>
    <mergeCell ref="A1:K2"/>
    <mergeCell ref="A4:B4"/>
    <mergeCell ref="C4:G4"/>
    <mergeCell ref="A3:J3"/>
    <mergeCell ref="A5:B5"/>
    <mergeCell ref="C5:G5"/>
    <mergeCell ref="C15:G15"/>
    <mergeCell ref="A6:B6"/>
    <mergeCell ref="C6:G6"/>
    <mergeCell ref="C7:G7"/>
    <mergeCell ref="A10:B10"/>
    <mergeCell ref="C10:G10"/>
    <mergeCell ref="C14:G14"/>
    <mergeCell ref="A14:B14"/>
    <mergeCell ref="A13:B13"/>
    <mergeCell ref="C11:G11"/>
    <mergeCell ref="C8:G8"/>
    <mergeCell ref="C9:G9"/>
    <mergeCell ref="C12:G12"/>
    <mergeCell ref="A176:B176"/>
    <mergeCell ref="C176:G176"/>
    <mergeCell ref="C177:G177"/>
    <mergeCell ref="C178:G178"/>
    <mergeCell ref="A179:B179"/>
    <mergeCell ref="A25:B25"/>
    <mergeCell ref="C28:G28"/>
    <mergeCell ref="C172:G172"/>
    <mergeCell ref="C173:G173"/>
    <mergeCell ref="A174:B174"/>
    <mergeCell ref="C76:G76"/>
    <mergeCell ref="C77:G77"/>
    <mergeCell ref="C78:G78"/>
    <mergeCell ref="C79:G79"/>
    <mergeCell ref="C117:G117"/>
    <mergeCell ref="A80:B80"/>
    <mergeCell ref="C80:G80"/>
    <mergeCell ref="A151:B151"/>
    <mergeCell ref="C151:G151"/>
    <mergeCell ref="A135:J135"/>
    <mergeCell ref="A136:B136"/>
    <mergeCell ref="A89:B89"/>
    <mergeCell ref="C89:G89"/>
    <mergeCell ref="C90:G9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2025-01-30T14:48:05Z</dcterms:modified>
</cp:coreProperties>
</file>