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77F265CD-0663-4E71-AF4F-D4FE38AFEF7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96" i="1" l="1"/>
  <c r="J94" i="1"/>
  <c r="J93" i="1"/>
  <c r="J92" i="1"/>
  <c r="J99" i="1" s="1"/>
  <c r="J86" i="1" l="1"/>
  <c r="J84" i="1"/>
  <c r="J83" i="1"/>
  <c r="J82" i="1"/>
  <c r="J90" i="1" s="1"/>
  <c r="J112" i="1" l="1"/>
  <c r="J76" i="1" l="1"/>
  <c r="J74" i="1"/>
  <c r="J73" i="1"/>
  <c r="J72" i="1"/>
  <c r="J80" i="1" s="1"/>
  <c r="J141" i="1"/>
  <c r="J67" i="1" l="1"/>
  <c r="J65" i="1"/>
  <c r="J64" i="1"/>
  <c r="J63" i="1"/>
  <c r="J69" i="1" s="1"/>
  <c r="J137" i="1" l="1"/>
  <c r="J58" i="1" l="1"/>
  <c r="J56" i="1"/>
  <c r="J55" i="1"/>
  <c r="J54" i="1"/>
  <c r="J60" i="1" s="1"/>
  <c r="J47" i="1" l="1"/>
  <c r="J45" i="1"/>
  <c r="J44" i="1"/>
  <c r="J43" i="1"/>
  <c r="J51" i="1" s="1"/>
  <c r="J133" i="1" l="1"/>
  <c r="J35" i="1" l="1"/>
  <c r="J33" i="1"/>
  <c r="J32" i="1"/>
  <c r="J31" i="1"/>
  <c r="J40" i="1" s="1"/>
  <c r="J23" i="1" l="1"/>
  <c r="J21" i="1"/>
  <c r="J20" i="1"/>
  <c r="J19" i="1"/>
  <c r="J29" i="1" s="1"/>
  <c r="J9" i="1" l="1"/>
  <c r="J8" i="1"/>
  <c r="J11" i="1" l="1"/>
  <c r="J7" i="1"/>
  <c r="J17" i="1" s="1"/>
  <c r="J101" i="1" s="1"/>
  <c r="J127" i="1" l="1"/>
  <c r="J142" i="1" s="1"/>
  <c r="J109" i="1" l="1"/>
  <c r="J114" i="1" s="1"/>
</calcChain>
</file>

<file path=xl/sharedStrings.xml><?xml version="1.0" encoding="utf-8"?>
<sst xmlns="http://schemas.openxmlformats.org/spreadsheetml/2006/main" count="195" uniqueCount="74">
  <si>
    <t>Период</t>
  </si>
  <si>
    <t>Ед.изм.</t>
  </si>
  <si>
    <t>Кол-во</t>
  </si>
  <si>
    <t>Сумма (руб.)</t>
  </si>
  <si>
    <t>м2</t>
  </si>
  <si>
    <t xml:space="preserve"> Выполненные работы</t>
  </si>
  <si>
    <t>лиц</t>
  </si>
  <si>
    <t>ИТОГО</t>
  </si>
  <si>
    <t>усл</t>
  </si>
  <si>
    <t>ВСЕГО</t>
  </si>
  <si>
    <t>Аварийное обслуживание сантехнического оборудования и электрических сетей</t>
  </si>
  <si>
    <t>Выполненные работы  по статье   содержание жилья  по ул. Менделеева 8/2</t>
  </si>
  <si>
    <t>Выполненные работы  по статье   содержание газовых сетей  по ул Менделеева 8/2</t>
  </si>
  <si>
    <t>Выполненные работы  по статье   ремонт  жилья  по ул.Менделеева 8/2</t>
  </si>
  <si>
    <t>апрель 2025г.</t>
  </si>
  <si>
    <t xml:space="preserve"> услуги Таганрог.ф-л ИВЦ ЖКХ    за апрель  2025г</t>
  </si>
  <si>
    <t>Конвертование счетов квитанций за  апрель 2025год</t>
  </si>
  <si>
    <t>Дезинфекция подвала</t>
  </si>
  <si>
    <t>Установка таблички на дом</t>
  </si>
  <si>
    <t>Материал на субботник, известь, кисти,-4 банки краски,таблички-4шт на подъезды,таблички информационные на дом</t>
  </si>
  <si>
    <t>Обслуживание УУТЭ</t>
  </si>
  <si>
    <t xml:space="preserve">Обслуживание УУ по Элект Энергии </t>
  </si>
  <si>
    <t>Покос травы на придомовой территории дома</t>
  </si>
  <si>
    <t>май 2025г</t>
  </si>
  <si>
    <t>Смена датчика движения в подъезде 2</t>
  </si>
  <si>
    <t>шт</t>
  </si>
  <si>
    <t>май 2025г.</t>
  </si>
  <si>
    <t xml:space="preserve"> услуги Таганрог.ф-л ИВЦ ЖКХ    за май  2025г</t>
  </si>
  <si>
    <t>Конвертование счетов квитанций за  май 2025год</t>
  </si>
  <si>
    <t>июнь 2025г.</t>
  </si>
  <si>
    <t xml:space="preserve"> услуги Таганрог.ф-л ИВЦ ЖКХ    за июнь  2025г</t>
  </si>
  <si>
    <t>Конвертование счетов квитанций за  июнь 2025год</t>
  </si>
  <si>
    <t>Побелка деревьев на придомовой территории дома</t>
  </si>
  <si>
    <t xml:space="preserve">Ремонт тачки </t>
  </si>
  <si>
    <t>июнь 2025г</t>
  </si>
  <si>
    <t>Подготовка к опрессовке внутридомовой системы ЦО и ввода-смена труб ф до 89мм-9,5мп и ф до 63 мм пп-1мп</t>
  </si>
  <si>
    <t>Опрессовка внутридомовой системы ЦО и ввода</t>
  </si>
  <si>
    <t>ВДГО по договору 2025/367</t>
  </si>
  <si>
    <t>квартир</t>
  </si>
  <si>
    <t>июль 2025г.</t>
  </si>
  <si>
    <t xml:space="preserve"> услуги Таганрог.ф-л ИВЦ ЖКХ    за июль  2025г</t>
  </si>
  <si>
    <t>Конвертование счетов квитанций за  июль 2025год</t>
  </si>
  <si>
    <t>Покупка с доставкой мусорного бака</t>
  </si>
  <si>
    <t xml:space="preserve"> услуги Таганрог.ф-л ИВЦ ЖКХ    за август  2025г</t>
  </si>
  <si>
    <t>Конвертование счетов квитанций за  август 2025год</t>
  </si>
  <si>
    <t>август 2025г.</t>
  </si>
  <si>
    <t>август 2025г</t>
  </si>
  <si>
    <t>Установка домофонной двери подъезд №1</t>
  </si>
  <si>
    <t>сентябрь 2025г.</t>
  </si>
  <si>
    <t xml:space="preserve"> услуги Таганрог.ф-л ИВЦ ЖКХ    за сентябрь  2025г</t>
  </si>
  <si>
    <t>Конвертование счетов квитанций за  сентябрь 2025год</t>
  </si>
  <si>
    <t>октябрь 2025г</t>
  </si>
  <si>
    <t xml:space="preserve">Замена элемента питания </t>
  </si>
  <si>
    <t>октябрь 2025г.</t>
  </si>
  <si>
    <t xml:space="preserve"> услуги Таганрог.ф-л ИВЦ ЖКХ    за октябрь 2025г</t>
  </si>
  <si>
    <t>Конвертование счетов квитанций за  октябрь 2025год</t>
  </si>
  <si>
    <t>Опломбирование элементов УУТЭ</t>
  </si>
  <si>
    <t>Тех обслуживание ( проверка на герметичность фланцевых соединений)</t>
  </si>
  <si>
    <t>сентябрь 2025г</t>
  </si>
  <si>
    <t>Демонтаж заглушек-4шт. установка дросельной шайбы-1шт. промывка внутридомовой системы ЦО и  пуск  теплоносителя</t>
  </si>
  <si>
    <t>ноябрь 2025г.</t>
  </si>
  <si>
    <t xml:space="preserve"> услуги Таганрог.ф-л ИВЦ ЖКХ    за ноябрь 2025г</t>
  </si>
  <si>
    <t>Конвертование счетов квитанций за  ноябрь 2025год</t>
  </si>
  <si>
    <t>Покупка полотна нетканного</t>
  </si>
  <si>
    <t>декабрь 2025г.</t>
  </si>
  <si>
    <t xml:space="preserve"> услуги Таганрог.ф-л ИВЦ ЖКХ    за декабрь 2025г</t>
  </si>
  <si>
    <t>Конвертование счетов квитанций за  декабрь 2025год</t>
  </si>
  <si>
    <t xml:space="preserve">Ведение сайта ГИС ЖКХ </t>
  </si>
  <si>
    <t>Проверка вентканалов и дымоходов</t>
  </si>
  <si>
    <t>Очистка водосточных труб  по периметру дома</t>
  </si>
  <si>
    <t xml:space="preserve">Ремонт ограждения контейнерной площадки </t>
  </si>
  <si>
    <t>Вывоз КГО не относящихся к основным отходам</t>
  </si>
  <si>
    <t xml:space="preserve">Дератизация подвала </t>
  </si>
  <si>
    <t>Размер превышения стоимости ХВС с повышающим коэффициентом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</si>
</sst>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2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0" fillId="0" borderId="6" xfId="0" applyBorder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" fontId="4" fillId="0" borderId="6" xfId="0" applyNumberFormat="1" applyFont="1" applyBorder="1"/>
    <xf numFmtId="0" fontId="1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4" fontId="2" fillId="2" borderId="6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1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2"/>
  <sheetViews>
    <sheetView tabSelected="1" topLeftCell="A99" workbookViewId="0">
      <selection activeCell="J110" sqref="J110"/>
    </sheetView>
  </sheetViews>
  <sheetFormatPr defaultColWidth="8.33203125" defaultRowHeight="14.4" x14ac:dyDescent="0.3"/>
  <cols>
    <col min="1" max="1" width="8.5546875" customWidth="1"/>
    <col min="2" max="2" width="8.33203125" customWidth="1"/>
    <col min="7" max="7" width="22.44140625" customWidth="1"/>
    <col min="8" max="8" width="8" customWidth="1"/>
    <col min="9" max="9" width="10" customWidth="1"/>
    <col min="10" max="10" width="13.88671875" bestFit="1" customWidth="1"/>
    <col min="11" max="12" width="0" hidden="1" customWidth="1"/>
    <col min="13" max="13" width="10.44140625" customWidth="1"/>
    <col min="257" max="257" width="8.5546875" customWidth="1"/>
    <col min="258" max="258" width="9.44140625" customWidth="1"/>
    <col min="263" max="263" width="17.6640625" customWidth="1"/>
    <col min="264" max="264" width="8" customWidth="1"/>
    <col min="265" max="265" width="8.109375" customWidth="1"/>
    <col min="266" max="266" width="13.88671875" bestFit="1" customWidth="1"/>
    <col min="267" max="268" width="0" hidden="1" customWidth="1"/>
    <col min="269" max="269" width="10.44140625" customWidth="1"/>
    <col min="513" max="513" width="8.5546875" customWidth="1"/>
    <col min="514" max="514" width="9.44140625" customWidth="1"/>
    <col min="519" max="519" width="17.6640625" customWidth="1"/>
    <col min="520" max="520" width="8" customWidth="1"/>
    <col min="521" max="521" width="8.109375" customWidth="1"/>
    <col min="522" max="522" width="13.88671875" bestFit="1" customWidth="1"/>
    <col min="523" max="524" width="0" hidden="1" customWidth="1"/>
    <col min="525" max="525" width="10.44140625" customWidth="1"/>
    <col min="769" max="769" width="8.5546875" customWidth="1"/>
    <col min="770" max="770" width="9.44140625" customWidth="1"/>
    <col min="775" max="775" width="17.6640625" customWidth="1"/>
    <col min="776" max="776" width="8" customWidth="1"/>
    <col min="777" max="777" width="8.109375" customWidth="1"/>
    <col min="778" max="778" width="13.88671875" bestFit="1" customWidth="1"/>
    <col min="779" max="780" width="0" hidden="1" customWidth="1"/>
    <col min="781" max="781" width="10.44140625" customWidth="1"/>
    <col min="1025" max="1025" width="8.5546875" customWidth="1"/>
    <col min="1026" max="1026" width="9.44140625" customWidth="1"/>
    <col min="1031" max="1031" width="17.6640625" customWidth="1"/>
    <col min="1032" max="1032" width="8" customWidth="1"/>
    <col min="1033" max="1033" width="8.109375" customWidth="1"/>
    <col min="1034" max="1034" width="13.88671875" bestFit="1" customWidth="1"/>
    <col min="1035" max="1036" width="0" hidden="1" customWidth="1"/>
    <col min="1037" max="1037" width="10.44140625" customWidth="1"/>
    <col min="1281" max="1281" width="8.5546875" customWidth="1"/>
    <col min="1282" max="1282" width="9.44140625" customWidth="1"/>
    <col min="1287" max="1287" width="17.6640625" customWidth="1"/>
    <col min="1288" max="1288" width="8" customWidth="1"/>
    <col min="1289" max="1289" width="8.109375" customWidth="1"/>
    <col min="1290" max="1290" width="13.88671875" bestFit="1" customWidth="1"/>
    <col min="1291" max="1292" width="0" hidden="1" customWidth="1"/>
    <col min="1293" max="1293" width="10.44140625" customWidth="1"/>
    <col min="1537" max="1537" width="8.5546875" customWidth="1"/>
    <col min="1538" max="1538" width="9.44140625" customWidth="1"/>
    <col min="1543" max="1543" width="17.6640625" customWidth="1"/>
    <col min="1544" max="1544" width="8" customWidth="1"/>
    <col min="1545" max="1545" width="8.109375" customWidth="1"/>
    <col min="1546" max="1546" width="13.88671875" bestFit="1" customWidth="1"/>
    <col min="1547" max="1548" width="0" hidden="1" customWidth="1"/>
    <col min="1549" max="1549" width="10.44140625" customWidth="1"/>
    <col min="1793" max="1793" width="8.5546875" customWidth="1"/>
    <col min="1794" max="1794" width="9.44140625" customWidth="1"/>
    <col min="1799" max="1799" width="17.6640625" customWidth="1"/>
    <col min="1800" max="1800" width="8" customWidth="1"/>
    <col min="1801" max="1801" width="8.109375" customWidth="1"/>
    <col min="1802" max="1802" width="13.88671875" bestFit="1" customWidth="1"/>
    <col min="1803" max="1804" width="0" hidden="1" customWidth="1"/>
    <col min="1805" max="1805" width="10.44140625" customWidth="1"/>
    <col min="2049" max="2049" width="8.5546875" customWidth="1"/>
    <col min="2050" max="2050" width="9.44140625" customWidth="1"/>
    <col min="2055" max="2055" width="17.6640625" customWidth="1"/>
    <col min="2056" max="2056" width="8" customWidth="1"/>
    <col min="2057" max="2057" width="8.109375" customWidth="1"/>
    <col min="2058" max="2058" width="13.88671875" bestFit="1" customWidth="1"/>
    <col min="2059" max="2060" width="0" hidden="1" customWidth="1"/>
    <col min="2061" max="2061" width="10.44140625" customWidth="1"/>
    <col min="2305" max="2305" width="8.5546875" customWidth="1"/>
    <col min="2306" max="2306" width="9.44140625" customWidth="1"/>
    <col min="2311" max="2311" width="17.6640625" customWidth="1"/>
    <col min="2312" max="2312" width="8" customWidth="1"/>
    <col min="2313" max="2313" width="8.109375" customWidth="1"/>
    <col min="2314" max="2314" width="13.88671875" bestFit="1" customWidth="1"/>
    <col min="2315" max="2316" width="0" hidden="1" customWidth="1"/>
    <col min="2317" max="2317" width="10.44140625" customWidth="1"/>
    <col min="2561" max="2561" width="8.5546875" customWidth="1"/>
    <col min="2562" max="2562" width="9.44140625" customWidth="1"/>
    <col min="2567" max="2567" width="17.6640625" customWidth="1"/>
    <col min="2568" max="2568" width="8" customWidth="1"/>
    <col min="2569" max="2569" width="8.109375" customWidth="1"/>
    <col min="2570" max="2570" width="13.88671875" bestFit="1" customWidth="1"/>
    <col min="2571" max="2572" width="0" hidden="1" customWidth="1"/>
    <col min="2573" max="2573" width="10.44140625" customWidth="1"/>
    <col min="2817" max="2817" width="8.5546875" customWidth="1"/>
    <col min="2818" max="2818" width="9.44140625" customWidth="1"/>
    <col min="2823" max="2823" width="17.6640625" customWidth="1"/>
    <col min="2824" max="2824" width="8" customWidth="1"/>
    <col min="2825" max="2825" width="8.109375" customWidth="1"/>
    <col min="2826" max="2826" width="13.88671875" bestFit="1" customWidth="1"/>
    <col min="2827" max="2828" width="0" hidden="1" customWidth="1"/>
    <col min="2829" max="2829" width="10.44140625" customWidth="1"/>
    <col min="3073" max="3073" width="8.5546875" customWidth="1"/>
    <col min="3074" max="3074" width="9.44140625" customWidth="1"/>
    <col min="3079" max="3079" width="17.6640625" customWidth="1"/>
    <col min="3080" max="3080" width="8" customWidth="1"/>
    <col min="3081" max="3081" width="8.109375" customWidth="1"/>
    <col min="3082" max="3082" width="13.88671875" bestFit="1" customWidth="1"/>
    <col min="3083" max="3084" width="0" hidden="1" customWidth="1"/>
    <col min="3085" max="3085" width="10.44140625" customWidth="1"/>
    <col min="3329" max="3329" width="8.5546875" customWidth="1"/>
    <col min="3330" max="3330" width="9.44140625" customWidth="1"/>
    <col min="3335" max="3335" width="17.6640625" customWidth="1"/>
    <col min="3336" max="3336" width="8" customWidth="1"/>
    <col min="3337" max="3337" width="8.109375" customWidth="1"/>
    <col min="3338" max="3338" width="13.88671875" bestFit="1" customWidth="1"/>
    <col min="3339" max="3340" width="0" hidden="1" customWidth="1"/>
    <col min="3341" max="3341" width="10.44140625" customWidth="1"/>
    <col min="3585" max="3585" width="8.5546875" customWidth="1"/>
    <col min="3586" max="3586" width="9.44140625" customWidth="1"/>
    <col min="3591" max="3591" width="17.6640625" customWidth="1"/>
    <col min="3592" max="3592" width="8" customWidth="1"/>
    <col min="3593" max="3593" width="8.109375" customWidth="1"/>
    <col min="3594" max="3594" width="13.88671875" bestFit="1" customWidth="1"/>
    <col min="3595" max="3596" width="0" hidden="1" customWidth="1"/>
    <col min="3597" max="3597" width="10.44140625" customWidth="1"/>
    <col min="3841" max="3841" width="8.5546875" customWidth="1"/>
    <col min="3842" max="3842" width="9.44140625" customWidth="1"/>
    <col min="3847" max="3847" width="17.6640625" customWidth="1"/>
    <col min="3848" max="3848" width="8" customWidth="1"/>
    <col min="3849" max="3849" width="8.109375" customWidth="1"/>
    <col min="3850" max="3850" width="13.88671875" bestFit="1" customWidth="1"/>
    <col min="3851" max="3852" width="0" hidden="1" customWidth="1"/>
    <col min="3853" max="3853" width="10.44140625" customWidth="1"/>
    <col min="4097" max="4097" width="8.5546875" customWidth="1"/>
    <col min="4098" max="4098" width="9.44140625" customWidth="1"/>
    <col min="4103" max="4103" width="17.6640625" customWidth="1"/>
    <col min="4104" max="4104" width="8" customWidth="1"/>
    <col min="4105" max="4105" width="8.109375" customWidth="1"/>
    <col min="4106" max="4106" width="13.88671875" bestFit="1" customWidth="1"/>
    <col min="4107" max="4108" width="0" hidden="1" customWidth="1"/>
    <col min="4109" max="4109" width="10.44140625" customWidth="1"/>
    <col min="4353" max="4353" width="8.5546875" customWidth="1"/>
    <col min="4354" max="4354" width="9.44140625" customWidth="1"/>
    <col min="4359" max="4359" width="17.6640625" customWidth="1"/>
    <col min="4360" max="4360" width="8" customWidth="1"/>
    <col min="4361" max="4361" width="8.109375" customWidth="1"/>
    <col min="4362" max="4362" width="13.88671875" bestFit="1" customWidth="1"/>
    <col min="4363" max="4364" width="0" hidden="1" customWidth="1"/>
    <col min="4365" max="4365" width="10.44140625" customWidth="1"/>
    <col min="4609" max="4609" width="8.5546875" customWidth="1"/>
    <col min="4610" max="4610" width="9.44140625" customWidth="1"/>
    <col min="4615" max="4615" width="17.6640625" customWidth="1"/>
    <col min="4616" max="4616" width="8" customWidth="1"/>
    <col min="4617" max="4617" width="8.109375" customWidth="1"/>
    <col min="4618" max="4618" width="13.88671875" bestFit="1" customWidth="1"/>
    <col min="4619" max="4620" width="0" hidden="1" customWidth="1"/>
    <col min="4621" max="4621" width="10.44140625" customWidth="1"/>
    <col min="4865" max="4865" width="8.5546875" customWidth="1"/>
    <col min="4866" max="4866" width="9.44140625" customWidth="1"/>
    <col min="4871" max="4871" width="17.6640625" customWidth="1"/>
    <col min="4872" max="4872" width="8" customWidth="1"/>
    <col min="4873" max="4873" width="8.109375" customWidth="1"/>
    <col min="4874" max="4874" width="13.88671875" bestFit="1" customWidth="1"/>
    <col min="4875" max="4876" width="0" hidden="1" customWidth="1"/>
    <col min="4877" max="4877" width="10.44140625" customWidth="1"/>
    <col min="5121" max="5121" width="8.5546875" customWidth="1"/>
    <col min="5122" max="5122" width="9.44140625" customWidth="1"/>
    <col min="5127" max="5127" width="17.6640625" customWidth="1"/>
    <col min="5128" max="5128" width="8" customWidth="1"/>
    <col min="5129" max="5129" width="8.109375" customWidth="1"/>
    <col min="5130" max="5130" width="13.88671875" bestFit="1" customWidth="1"/>
    <col min="5131" max="5132" width="0" hidden="1" customWidth="1"/>
    <col min="5133" max="5133" width="10.44140625" customWidth="1"/>
    <col min="5377" max="5377" width="8.5546875" customWidth="1"/>
    <col min="5378" max="5378" width="9.44140625" customWidth="1"/>
    <col min="5383" max="5383" width="17.6640625" customWidth="1"/>
    <col min="5384" max="5384" width="8" customWidth="1"/>
    <col min="5385" max="5385" width="8.109375" customWidth="1"/>
    <col min="5386" max="5386" width="13.88671875" bestFit="1" customWidth="1"/>
    <col min="5387" max="5388" width="0" hidden="1" customWidth="1"/>
    <col min="5389" max="5389" width="10.44140625" customWidth="1"/>
    <col min="5633" max="5633" width="8.5546875" customWidth="1"/>
    <col min="5634" max="5634" width="9.44140625" customWidth="1"/>
    <col min="5639" max="5639" width="17.6640625" customWidth="1"/>
    <col min="5640" max="5640" width="8" customWidth="1"/>
    <col min="5641" max="5641" width="8.109375" customWidth="1"/>
    <col min="5642" max="5642" width="13.88671875" bestFit="1" customWidth="1"/>
    <col min="5643" max="5644" width="0" hidden="1" customWidth="1"/>
    <col min="5645" max="5645" width="10.44140625" customWidth="1"/>
    <col min="5889" max="5889" width="8.5546875" customWidth="1"/>
    <col min="5890" max="5890" width="9.44140625" customWidth="1"/>
    <col min="5895" max="5895" width="17.6640625" customWidth="1"/>
    <col min="5896" max="5896" width="8" customWidth="1"/>
    <col min="5897" max="5897" width="8.109375" customWidth="1"/>
    <col min="5898" max="5898" width="13.88671875" bestFit="1" customWidth="1"/>
    <col min="5899" max="5900" width="0" hidden="1" customWidth="1"/>
    <col min="5901" max="5901" width="10.44140625" customWidth="1"/>
    <col min="6145" max="6145" width="8.5546875" customWidth="1"/>
    <col min="6146" max="6146" width="9.44140625" customWidth="1"/>
    <col min="6151" max="6151" width="17.6640625" customWidth="1"/>
    <col min="6152" max="6152" width="8" customWidth="1"/>
    <col min="6153" max="6153" width="8.109375" customWidth="1"/>
    <col min="6154" max="6154" width="13.88671875" bestFit="1" customWidth="1"/>
    <col min="6155" max="6156" width="0" hidden="1" customWidth="1"/>
    <col min="6157" max="6157" width="10.44140625" customWidth="1"/>
    <col min="6401" max="6401" width="8.5546875" customWidth="1"/>
    <col min="6402" max="6402" width="9.44140625" customWidth="1"/>
    <col min="6407" max="6407" width="17.6640625" customWidth="1"/>
    <col min="6408" max="6408" width="8" customWidth="1"/>
    <col min="6409" max="6409" width="8.109375" customWidth="1"/>
    <col min="6410" max="6410" width="13.88671875" bestFit="1" customWidth="1"/>
    <col min="6411" max="6412" width="0" hidden="1" customWidth="1"/>
    <col min="6413" max="6413" width="10.44140625" customWidth="1"/>
    <col min="6657" max="6657" width="8.5546875" customWidth="1"/>
    <col min="6658" max="6658" width="9.44140625" customWidth="1"/>
    <col min="6663" max="6663" width="17.6640625" customWidth="1"/>
    <col min="6664" max="6664" width="8" customWidth="1"/>
    <col min="6665" max="6665" width="8.109375" customWidth="1"/>
    <col min="6666" max="6666" width="13.88671875" bestFit="1" customWidth="1"/>
    <col min="6667" max="6668" width="0" hidden="1" customWidth="1"/>
    <col min="6669" max="6669" width="10.44140625" customWidth="1"/>
    <col min="6913" max="6913" width="8.5546875" customWidth="1"/>
    <col min="6914" max="6914" width="9.44140625" customWidth="1"/>
    <col min="6919" max="6919" width="17.6640625" customWidth="1"/>
    <col min="6920" max="6920" width="8" customWidth="1"/>
    <col min="6921" max="6921" width="8.109375" customWidth="1"/>
    <col min="6922" max="6922" width="13.88671875" bestFit="1" customWidth="1"/>
    <col min="6923" max="6924" width="0" hidden="1" customWidth="1"/>
    <col min="6925" max="6925" width="10.44140625" customWidth="1"/>
    <col min="7169" max="7169" width="8.5546875" customWidth="1"/>
    <col min="7170" max="7170" width="9.44140625" customWidth="1"/>
    <col min="7175" max="7175" width="17.6640625" customWidth="1"/>
    <col min="7176" max="7176" width="8" customWidth="1"/>
    <col min="7177" max="7177" width="8.109375" customWidth="1"/>
    <col min="7178" max="7178" width="13.88671875" bestFit="1" customWidth="1"/>
    <col min="7179" max="7180" width="0" hidden="1" customWidth="1"/>
    <col min="7181" max="7181" width="10.44140625" customWidth="1"/>
    <col min="7425" max="7425" width="8.5546875" customWidth="1"/>
    <col min="7426" max="7426" width="9.44140625" customWidth="1"/>
    <col min="7431" max="7431" width="17.6640625" customWidth="1"/>
    <col min="7432" max="7432" width="8" customWidth="1"/>
    <col min="7433" max="7433" width="8.109375" customWidth="1"/>
    <col min="7434" max="7434" width="13.88671875" bestFit="1" customWidth="1"/>
    <col min="7435" max="7436" width="0" hidden="1" customWidth="1"/>
    <col min="7437" max="7437" width="10.44140625" customWidth="1"/>
    <col min="7681" max="7681" width="8.5546875" customWidth="1"/>
    <col min="7682" max="7682" width="9.44140625" customWidth="1"/>
    <col min="7687" max="7687" width="17.6640625" customWidth="1"/>
    <col min="7688" max="7688" width="8" customWidth="1"/>
    <col min="7689" max="7689" width="8.109375" customWidth="1"/>
    <col min="7690" max="7690" width="13.88671875" bestFit="1" customWidth="1"/>
    <col min="7691" max="7692" width="0" hidden="1" customWidth="1"/>
    <col min="7693" max="7693" width="10.44140625" customWidth="1"/>
    <col min="7937" max="7937" width="8.5546875" customWidth="1"/>
    <col min="7938" max="7938" width="9.44140625" customWidth="1"/>
    <col min="7943" max="7943" width="17.6640625" customWidth="1"/>
    <col min="7944" max="7944" width="8" customWidth="1"/>
    <col min="7945" max="7945" width="8.109375" customWidth="1"/>
    <col min="7946" max="7946" width="13.88671875" bestFit="1" customWidth="1"/>
    <col min="7947" max="7948" width="0" hidden="1" customWidth="1"/>
    <col min="7949" max="7949" width="10.44140625" customWidth="1"/>
    <col min="8193" max="8193" width="8.5546875" customWidth="1"/>
    <col min="8194" max="8194" width="9.44140625" customWidth="1"/>
    <col min="8199" max="8199" width="17.6640625" customWidth="1"/>
    <col min="8200" max="8200" width="8" customWidth="1"/>
    <col min="8201" max="8201" width="8.109375" customWidth="1"/>
    <col min="8202" max="8202" width="13.88671875" bestFit="1" customWidth="1"/>
    <col min="8203" max="8204" width="0" hidden="1" customWidth="1"/>
    <col min="8205" max="8205" width="10.44140625" customWidth="1"/>
    <col min="8449" max="8449" width="8.5546875" customWidth="1"/>
    <col min="8450" max="8450" width="9.44140625" customWidth="1"/>
    <col min="8455" max="8455" width="17.6640625" customWidth="1"/>
    <col min="8456" max="8456" width="8" customWidth="1"/>
    <col min="8457" max="8457" width="8.109375" customWidth="1"/>
    <col min="8458" max="8458" width="13.88671875" bestFit="1" customWidth="1"/>
    <col min="8459" max="8460" width="0" hidden="1" customWidth="1"/>
    <col min="8461" max="8461" width="10.44140625" customWidth="1"/>
    <col min="8705" max="8705" width="8.5546875" customWidth="1"/>
    <col min="8706" max="8706" width="9.44140625" customWidth="1"/>
    <col min="8711" max="8711" width="17.6640625" customWidth="1"/>
    <col min="8712" max="8712" width="8" customWidth="1"/>
    <col min="8713" max="8713" width="8.109375" customWidth="1"/>
    <col min="8714" max="8714" width="13.88671875" bestFit="1" customWidth="1"/>
    <col min="8715" max="8716" width="0" hidden="1" customWidth="1"/>
    <col min="8717" max="8717" width="10.44140625" customWidth="1"/>
    <col min="8961" max="8961" width="8.5546875" customWidth="1"/>
    <col min="8962" max="8962" width="9.44140625" customWidth="1"/>
    <col min="8967" max="8967" width="17.6640625" customWidth="1"/>
    <col min="8968" max="8968" width="8" customWidth="1"/>
    <col min="8969" max="8969" width="8.109375" customWidth="1"/>
    <col min="8970" max="8970" width="13.88671875" bestFit="1" customWidth="1"/>
    <col min="8971" max="8972" width="0" hidden="1" customWidth="1"/>
    <col min="8973" max="8973" width="10.44140625" customWidth="1"/>
    <col min="9217" max="9217" width="8.5546875" customWidth="1"/>
    <col min="9218" max="9218" width="9.44140625" customWidth="1"/>
    <col min="9223" max="9223" width="17.6640625" customWidth="1"/>
    <col min="9224" max="9224" width="8" customWidth="1"/>
    <col min="9225" max="9225" width="8.109375" customWidth="1"/>
    <col min="9226" max="9226" width="13.88671875" bestFit="1" customWidth="1"/>
    <col min="9227" max="9228" width="0" hidden="1" customWidth="1"/>
    <col min="9229" max="9229" width="10.44140625" customWidth="1"/>
    <col min="9473" max="9473" width="8.5546875" customWidth="1"/>
    <col min="9474" max="9474" width="9.44140625" customWidth="1"/>
    <col min="9479" max="9479" width="17.6640625" customWidth="1"/>
    <col min="9480" max="9480" width="8" customWidth="1"/>
    <col min="9481" max="9481" width="8.109375" customWidth="1"/>
    <col min="9482" max="9482" width="13.88671875" bestFit="1" customWidth="1"/>
    <col min="9483" max="9484" width="0" hidden="1" customWidth="1"/>
    <col min="9485" max="9485" width="10.44140625" customWidth="1"/>
    <col min="9729" max="9729" width="8.5546875" customWidth="1"/>
    <col min="9730" max="9730" width="9.44140625" customWidth="1"/>
    <col min="9735" max="9735" width="17.6640625" customWidth="1"/>
    <col min="9736" max="9736" width="8" customWidth="1"/>
    <col min="9737" max="9737" width="8.109375" customWidth="1"/>
    <col min="9738" max="9738" width="13.88671875" bestFit="1" customWidth="1"/>
    <col min="9739" max="9740" width="0" hidden="1" customWidth="1"/>
    <col min="9741" max="9741" width="10.44140625" customWidth="1"/>
    <col min="9985" max="9985" width="8.5546875" customWidth="1"/>
    <col min="9986" max="9986" width="9.44140625" customWidth="1"/>
    <col min="9991" max="9991" width="17.6640625" customWidth="1"/>
    <col min="9992" max="9992" width="8" customWidth="1"/>
    <col min="9993" max="9993" width="8.109375" customWidth="1"/>
    <col min="9994" max="9994" width="13.88671875" bestFit="1" customWidth="1"/>
    <col min="9995" max="9996" width="0" hidden="1" customWidth="1"/>
    <col min="9997" max="9997" width="10.44140625" customWidth="1"/>
    <col min="10241" max="10241" width="8.5546875" customWidth="1"/>
    <col min="10242" max="10242" width="9.44140625" customWidth="1"/>
    <col min="10247" max="10247" width="17.6640625" customWidth="1"/>
    <col min="10248" max="10248" width="8" customWidth="1"/>
    <col min="10249" max="10249" width="8.109375" customWidth="1"/>
    <col min="10250" max="10250" width="13.88671875" bestFit="1" customWidth="1"/>
    <col min="10251" max="10252" width="0" hidden="1" customWidth="1"/>
    <col min="10253" max="10253" width="10.44140625" customWidth="1"/>
    <col min="10497" max="10497" width="8.5546875" customWidth="1"/>
    <col min="10498" max="10498" width="9.44140625" customWidth="1"/>
    <col min="10503" max="10503" width="17.6640625" customWidth="1"/>
    <col min="10504" max="10504" width="8" customWidth="1"/>
    <col min="10505" max="10505" width="8.109375" customWidth="1"/>
    <col min="10506" max="10506" width="13.88671875" bestFit="1" customWidth="1"/>
    <col min="10507" max="10508" width="0" hidden="1" customWidth="1"/>
    <col min="10509" max="10509" width="10.44140625" customWidth="1"/>
    <col min="10753" max="10753" width="8.5546875" customWidth="1"/>
    <col min="10754" max="10754" width="9.44140625" customWidth="1"/>
    <col min="10759" max="10759" width="17.6640625" customWidth="1"/>
    <col min="10760" max="10760" width="8" customWidth="1"/>
    <col min="10761" max="10761" width="8.109375" customWidth="1"/>
    <col min="10762" max="10762" width="13.88671875" bestFit="1" customWidth="1"/>
    <col min="10763" max="10764" width="0" hidden="1" customWidth="1"/>
    <col min="10765" max="10765" width="10.44140625" customWidth="1"/>
    <col min="11009" max="11009" width="8.5546875" customWidth="1"/>
    <col min="11010" max="11010" width="9.44140625" customWidth="1"/>
    <col min="11015" max="11015" width="17.6640625" customWidth="1"/>
    <col min="11016" max="11016" width="8" customWidth="1"/>
    <col min="11017" max="11017" width="8.109375" customWidth="1"/>
    <col min="11018" max="11018" width="13.88671875" bestFit="1" customWidth="1"/>
    <col min="11019" max="11020" width="0" hidden="1" customWidth="1"/>
    <col min="11021" max="11021" width="10.44140625" customWidth="1"/>
    <col min="11265" max="11265" width="8.5546875" customWidth="1"/>
    <col min="11266" max="11266" width="9.44140625" customWidth="1"/>
    <col min="11271" max="11271" width="17.6640625" customWidth="1"/>
    <col min="11272" max="11272" width="8" customWidth="1"/>
    <col min="11273" max="11273" width="8.109375" customWidth="1"/>
    <col min="11274" max="11274" width="13.88671875" bestFit="1" customWidth="1"/>
    <col min="11275" max="11276" width="0" hidden="1" customWidth="1"/>
    <col min="11277" max="11277" width="10.44140625" customWidth="1"/>
    <col min="11521" max="11521" width="8.5546875" customWidth="1"/>
    <col min="11522" max="11522" width="9.44140625" customWidth="1"/>
    <col min="11527" max="11527" width="17.6640625" customWidth="1"/>
    <col min="11528" max="11528" width="8" customWidth="1"/>
    <col min="11529" max="11529" width="8.109375" customWidth="1"/>
    <col min="11530" max="11530" width="13.88671875" bestFit="1" customWidth="1"/>
    <col min="11531" max="11532" width="0" hidden="1" customWidth="1"/>
    <col min="11533" max="11533" width="10.44140625" customWidth="1"/>
    <col min="11777" max="11777" width="8.5546875" customWidth="1"/>
    <col min="11778" max="11778" width="9.44140625" customWidth="1"/>
    <col min="11783" max="11783" width="17.6640625" customWidth="1"/>
    <col min="11784" max="11784" width="8" customWidth="1"/>
    <col min="11785" max="11785" width="8.109375" customWidth="1"/>
    <col min="11786" max="11786" width="13.88671875" bestFit="1" customWidth="1"/>
    <col min="11787" max="11788" width="0" hidden="1" customWidth="1"/>
    <col min="11789" max="11789" width="10.44140625" customWidth="1"/>
    <col min="12033" max="12033" width="8.5546875" customWidth="1"/>
    <col min="12034" max="12034" width="9.44140625" customWidth="1"/>
    <col min="12039" max="12039" width="17.6640625" customWidth="1"/>
    <col min="12040" max="12040" width="8" customWidth="1"/>
    <col min="12041" max="12041" width="8.109375" customWidth="1"/>
    <col min="12042" max="12042" width="13.88671875" bestFit="1" customWidth="1"/>
    <col min="12043" max="12044" width="0" hidden="1" customWidth="1"/>
    <col min="12045" max="12045" width="10.44140625" customWidth="1"/>
    <col min="12289" max="12289" width="8.5546875" customWidth="1"/>
    <col min="12290" max="12290" width="9.44140625" customWidth="1"/>
    <col min="12295" max="12295" width="17.6640625" customWidth="1"/>
    <col min="12296" max="12296" width="8" customWidth="1"/>
    <col min="12297" max="12297" width="8.109375" customWidth="1"/>
    <col min="12298" max="12298" width="13.88671875" bestFit="1" customWidth="1"/>
    <col min="12299" max="12300" width="0" hidden="1" customWidth="1"/>
    <col min="12301" max="12301" width="10.44140625" customWidth="1"/>
    <col min="12545" max="12545" width="8.5546875" customWidth="1"/>
    <col min="12546" max="12546" width="9.44140625" customWidth="1"/>
    <col min="12551" max="12551" width="17.6640625" customWidth="1"/>
    <col min="12552" max="12552" width="8" customWidth="1"/>
    <col min="12553" max="12553" width="8.109375" customWidth="1"/>
    <col min="12554" max="12554" width="13.88671875" bestFit="1" customWidth="1"/>
    <col min="12555" max="12556" width="0" hidden="1" customWidth="1"/>
    <col min="12557" max="12557" width="10.44140625" customWidth="1"/>
    <col min="12801" max="12801" width="8.5546875" customWidth="1"/>
    <col min="12802" max="12802" width="9.44140625" customWidth="1"/>
    <col min="12807" max="12807" width="17.6640625" customWidth="1"/>
    <col min="12808" max="12808" width="8" customWidth="1"/>
    <col min="12809" max="12809" width="8.109375" customWidth="1"/>
    <col min="12810" max="12810" width="13.88671875" bestFit="1" customWidth="1"/>
    <col min="12811" max="12812" width="0" hidden="1" customWidth="1"/>
    <col min="12813" max="12813" width="10.44140625" customWidth="1"/>
    <col min="13057" max="13057" width="8.5546875" customWidth="1"/>
    <col min="13058" max="13058" width="9.44140625" customWidth="1"/>
    <col min="13063" max="13063" width="17.6640625" customWidth="1"/>
    <col min="13064" max="13064" width="8" customWidth="1"/>
    <col min="13065" max="13065" width="8.109375" customWidth="1"/>
    <col min="13066" max="13066" width="13.88671875" bestFit="1" customWidth="1"/>
    <col min="13067" max="13068" width="0" hidden="1" customWidth="1"/>
    <col min="13069" max="13069" width="10.44140625" customWidth="1"/>
    <col min="13313" max="13313" width="8.5546875" customWidth="1"/>
    <col min="13314" max="13314" width="9.44140625" customWidth="1"/>
    <col min="13319" max="13319" width="17.6640625" customWidth="1"/>
    <col min="13320" max="13320" width="8" customWidth="1"/>
    <col min="13321" max="13321" width="8.109375" customWidth="1"/>
    <col min="13322" max="13322" width="13.88671875" bestFit="1" customWidth="1"/>
    <col min="13323" max="13324" width="0" hidden="1" customWidth="1"/>
    <col min="13325" max="13325" width="10.44140625" customWidth="1"/>
    <col min="13569" max="13569" width="8.5546875" customWidth="1"/>
    <col min="13570" max="13570" width="9.44140625" customWidth="1"/>
    <col min="13575" max="13575" width="17.6640625" customWidth="1"/>
    <col min="13576" max="13576" width="8" customWidth="1"/>
    <col min="13577" max="13577" width="8.109375" customWidth="1"/>
    <col min="13578" max="13578" width="13.88671875" bestFit="1" customWidth="1"/>
    <col min="13579" max="13580" width="0" hidden="1" customWidth="1"/>
    <col min="13581" max="13581" width="10.44140625" customWidth="1"/>
    <col min="13825" max="13825" width="8.5546875" customWidth="1"/>
    <col min="13826" max="13826" width="9.44140625" customWidth="1"/>
    <col min="13831" max="13831" width="17.6640625" customWidth="1"/>
    <col min="13832" max="13832" width="8" customWidth="1"/>
    <col min="13833" max="13833" width="8.109375" customWidth="1"/>
    <col min="13834" max="13834" width="13.88671875" bestFit="1" customWidth="1"/>
    <col min="13835" max="13836" width="0" hidden="1" customWidth="1"/>
    <col min="13837" max="13837" width="10.44140625" customWidth="1"/>
    <col min="14081" max="14081" width="8.5546875" customWidth="1"/>
    <col min="14082" max="14082" width="9.44140625" customWidth="1"/>
    <col min="14087" max="14087" width="17.6640625" customWidth="1"/>
    <col min="14088" max="14088" width="8" customWidth="1"/>
    <col min="14089" max="14089" width="8.109375" customWidth="1"/>
    <col min="14090" max="14090" width="13.88671875" bestFit="1" customWidth="1"/>
    <col min="14091" max="14092" width="0" hidden="1" customWidth="1"/>
    <col min="14093" max="14093" width="10.44140625" customWidth="1"/>
    <col min="14337" max="14337" width="8.5546875" customWidth="1"/>
    <col min="14338" max="14338" width="9.44140625" customWidth="1"/>
    <col min="14343" max="14343" width="17.6640625" customWidth="1"/>
    <col min="14344" max="14344" width="8" customWidth="1"/>
    <col min="14345" max="14345" width="8.109375" customWidth="1"/>
    <col min="14346" max="14346" width="13.88671875" bestFit="1" customWidth="1"/>
    <col min="14347" max="14348" width="0" hidden="1" customWidth="1"/>
    <col min="14349" max="14349" width="10.44140625" customWidth="1"/>
    <col min="14593" max="14593" width="8.5546875" customWidth="1"/>
    <col min="14594" max="14594" width="9.44140625" customWidth="1"/>
    <col min="14599" max="14599" width="17.6640625" customWidth="1"/>
    <col min="14600" max="14600" width="8" customWidth="1"/>
    <col min="14601" max="14601" width="8.109375" customWidth="1"/>
    <col min="14602" max="14602" width="13.88671875" bestFit="1" customWidth="1"/>
    <col min="14603" max="14604" width="0" hidden="1" customWidth="1"/>
    <col min="14605" max="14605" width="10.44140625" customWidth="1"/>
    <col min="14849" max="14849" width="8.5546875" customWidth="1"/>
    <col min="14850" max="14850" width="9.44140625" customWidth="1"/>
    <col min="14855" max="14855" width="17.6640625" customWidth="1"/>
    <col min="14856" max="14856" width="8" customWidth="1"/>
    <col min="14857" max="14857" width="8.109375" customWidth="1"/>
    <col min="14858" max="14858" width="13.88671875" bestFit="1" customWidth="1"/>
    <col min="14859" max="14860" width="0" hidden="1" customWidth="1"/>
    <col min="14861" max="14861" width="10.44140625" customWidth="1"/>
    <col min="15105" max="15105" width="8.5546875" customWidth="1"/>
    <col min="15106" max="15106" width="9.44140625" customWidth="1"/>
    <col min="15111" max="15111" width="17.6640625" customWidth="1"/>
    <col min="15112" max="15112" width="8" customWidth="1"/>
    <col min="15113" max="15113" width="8.109375" customWidth="1"/>
    <col min="15114" max="15114" width="13.88671875" bestFit="1" customWidth="1"/>
    <col min="15115" max="15116" width="0" hidden="1" customWidth="1"/>
    <col min="15117" max="15117" width="10.44140625" customWidth="1"/>
    <col min="15361" max="15361" width="8.5546875" customWidth="1"/>
    <col min="15362" max="15362" width="9.44140625" customWidth="1"/>
    <col min="15367" max="15367" width="17.6640625" customWidth="1"/>
    <col min="15368" max="15368" width="8" customWidth="1"/>
    <col min="15369" max="15369" width="8.109375" customWidth="1"/>
    <col min="15370" max="15370" width="13.88671875" bestFit="1" customWidth="1"/>
    <col min="15371" max="15372" width="0" hidden="1" customWidth="1"/>
    <col min="15373" max="15373" width="10.44140625" customWidth="1"/>
    <col min="15617" max="15617" width="8.5546875" customWidth="1"/>
    <col min="15618" max="15618" width="9.44140625" customWidth="1"/>
    <col min="15623" max="15623" width="17.6640625" customWidth="1"/>
    <col min="15624" max="15624" width="8" customWidth="1"/>
    <col min="15625" max="15625" width="8.109375" customWidth="1"/>
    <col min="15626" max="15626" width="13.88671875" bestFit="1" customWidth="1"/>
    <col min="15627" max="15628" width="0" hidden="1" customWidth="1"/>
    <col min="15629" max="15629" width="10.44140625" customWidth="1"/>
    <col min="15873" max="15873" width="8.5546875" customWidth="1"/>
    <col min="15874" max="15874" width="9.44140625" customWidth="1"/>
    <col min="15879" max="15879" width="17.6640625" customWidth="1"/>
    <col min="15880" max="15880" width="8" customWidth="1"/>
    <col min="15881" max="15881" width="8.109375" customWidth="1"/>
    <col min="15882" max="15882" width="13.88671875" bestFit="1" customWidth="1"/>
    <col min="15883" max="15884" width="0" hidden="1" customWidth="1"/>
    <col min="15885" max="15885" width="10.44140625" customWidth="1"/>
    <col min="16129" max="16129" width="8.5546875" customWidth="1"/>
    <col min="16130" max="16130" width="9.44140625" customWidth="1"/>
    <col min="16135" max="16135" width="17.6640625" customWidth="1"/>
    <col min="16136" max="16136" width="8" customWidth="1"/>
    <col min="16137" max="16137" width="8.109375" customWidth="1"/>
    <col min="16138" max="16138" width="13.88671875" bestFit="1" customWidth="1"/>
    <col min="16139" max="16140" width="0" hidden="1" customWidth="1"/>
    <col min="16141" max="16141" width="10.44140625" customWidth="1"/>
  </cols>
  <sheetData>
    <row r="1" spans="1:11" ht="15" customHeight="1" x14ac:dyDescent="0.3">
      <c r="A1" s="53" t="s">
        <v>11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63" customHeight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5" customHeight="1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1"/>
    </row>
    <row r="4" spans="1:11" ht="15" customHeight="1" x14ac:dyDescent="0.3">
      <c r="A4" s="38" t="s">
        <v>0</v>
      </c>
      <c r="B4" s="38"/>
      <c r="C4" s="38" t="s">
        <v>5</v>
      </c>
      <c r="D4" s="38"/>
      <c r="E4" s="38"/>
      <c r="F4" s="38"/>
      <c r="G4" s="38"/>
      <c r="H4" s="8" t="s">
        <v>1</v>
      </c>
      <c r="I4" s="8" t="s">
        <v>2</v>
      </c>
      <c r="J4" s="8" t="s">
        <v>3</v>
      </c>
      <c r="K4" s="1"/>
    </row>
    <row r="5" spans="1:11" ht="15" customHeight="1" x14ac:dyDescent="0.3">
      <c r="A5" s="56"/>
      <c r="B5" s="57"/>
      <c r="C5" s="56"/>
      <c r="D5" s="58"/>
      <c r="E5" s="58"/>
      <c r="F5" s="58"/>
      <c r="G5" s="57"/>
      <c r="H5" s="8"/>
      <c r="I5" s="8"/>
      <c r="J5" s="8"/>
      <c r="K5" s="1"/>
    </row>
    <row r="6" spans="1:11" x14ac:dyDescent="0.3">
      <c r="A6" s="40"/>
      <c r="B6" s="41"/>
      <c r="C6" s="31"/>
      <c r="D6" s="32"/>
      <c r="E6" s="32"/>
      <c r="F6" s="32"/>
      <c r="G6" s="33"/>
      <c r="H6" s="5"/>
      <c r="I6" s="7"/>
      <c r="J6" s="3"/>
    </row>
    <row r="7" spans="1:11" ht="31.5" customHeight="1" x14ac:dyDescent="0.3">
      <c r="A7" s="34" t="s">
        <v>14</v>
      </c>
      <c r="B7" s="34"/>
      <c r="C7" s="35" t="s">
        <v>10</v>
      </c>
      <c r="D7" s="36"/>
      <c r="E7" s="36"/>
      <c r="F7" s="36"/>
      <c r="G7" s="37"/>
      <c r="H7" s="5" t="s">
        <v>4</v>
      </c>
      <c r="I7" s="2">
        <v>3153.01</v>
      </c>
      <c r="J7" s="71">
        <f>I7*3</f>
        <v>9459.0300000000007</v>
      </c>
    </row>
    <row r="8" spans="1:11" ht="16.5" customHeight="1" x14ac:dyDescent="0.3">
      <c r="A8" s="20"/>
      <c r="B8" s="21"/>
      <c r="C8" s="31" t="s">
        <v>20</v>
      </c>
      <c r="D8" s="32"/>
      <c r="E8" s="32"/>
      <c r="F8" s="32"/>
      <c r="G8" s="33"/>
      <c r="H8" s="5" t="s">
        <v>4</v>
      </c>
      <c r="I8" s="12">
        <v>3153.01</v>
      </c>
      <c r="J8" s="71">
        <f>I8*0.4</f>
        <v>1261.2040000000002</v>
      </c>
    </row>
    <row r="9" spans="1:11" ht="16.5" customHeight="1" x14ac:dyDescent="0.3">
      <c r="A9" s="20"/>
      <c r="B9" s="21"/>
      <c r="C9" s="31" t="s">
        <v>21</v>
      </c>
      <c r="D9" s="32"/>
      <c r="E9" s="32"/>
      <c r="F9" s="32"/>
      <c r="G9" s="33"/>
      <c r="H9" s="5" t="s">
        <v>4</v>
      </c>
      <c r="I9" s="12">
        <v>3153.01</v>
      </c>
      <c r="J9" s="71">
        <f>I9*0.13</f>
        <v>409.89130000000006</v>
      </c>
    </row>
    <row r="10" spans="1:11" x14ac:dyDescent="0.3">
      <c r="A10" s="40"/>
      <c r="B10" s="41"/>
      <c r="C10" s="31" t="s">
        <v>15</v>
      </c>
      <c r="D10" s="32"/>
      <c r="E10" s="32"/>
      <c r="F10" s="32"/>
      <c r="G10" s="33"/>
      <c r="H10" s="5"/>
      <c r="I10" s="7"/>
      <c r="J10" s="71">
        <v>2250.5</v>
      </c>
    </row>
    <row r="11" spans="1:11" x14ac:dyDescent="0.3">
      <c r="A11" s="6"/>
      <c r="B11" s="7"/>
      <c r="C11" s="43" t="s">
        <v>16</v>
      </c>
      <c r="D11" s="44"/>
      <c r="E11" s="44"/>
      <c r="F11" s="44"/>
      <c r="G11" s="45"/>
      <c r="H11" s="5" t="s">
        <v>6</v>
      </c>
      <c r="I11" s="7">
        <v>80</v>
      </c>
      <c r="J11" s="71">
        <f>I11*0.62</f>
        <v>49.6</v>
      </c>
    </row>
    <row r="12" spans="1:11" x14ac:dyDescent="0.3">
      <c r="A12" s="6"/>
      <c r="B12" s="7"/>
      <c r="C12" s="31" t="s">
        <v>17</v>
      </c>
      <c r="D12" s="32"/>
      <c r="E12" s="32"/>
      <c r="F12" s="32"/>
      <c r="G12" s="33"/>
      <c r="H12" s="5" t="s">
        <v>8</v>
      </c>
      <c r="I12" s="7">
        <v>1</v>
      </c>
      <c r="J12" s="71">
        <v>500</v>
      </c>
    </row>
    <row r="13" spans="1:11" ht="48.75" customHeight="1" x14ac:dyDescent="0.3">
      <c r="A13" s="6"/>
      <c r="B13" s="7"/>
      <c r="C13" s="61" t="s">
        <v>19</v>
      </c>
      <c r="D13" s="62"/>
      <c r="E13" s="62"/>
      <c r="F13" s="62"/>
      <c r="G13" s="63"/>
      <c r="H13" s="5"/>
      <c r="I13" s="7"/>
      <c r="J13" s="71">
        <v>11200</v>
      </c>
    </row>
    <row r="14" spans="1:11" x14ac:dyDescent="0.3">
      <c r="A14" s="6"/>
      <c r="B14" s="7"/>
      <c r="C14" s="31" t="s">
        <v>18</v>
      </c>
      <c r="D14" s="32"/>
      <c r="E14" s="32"/>
      <c r="F14" s="32"/>
      <c r="G14" s="33"/>
      <c r="H14" s="5" t="s">
        <v>8</v>
      </c>
      <c r="I14" s="7">
        <v>1</v>
      </c>
      <c r="J14" s="71">
        <v>3000</v>
      </c>
    </row>
    <row r="15" spans="1:11" x14ac:dyDescent="0.3">
      <c r="A15" s="6"/>
      <c r="B15" s="7"/>
      <c r="C15" s="31" t="s">
        <v>22</v>
      </c>
      <c r="D15" s="32"/>
      <c r="E15" s="32"/>
      <c r="F15" s="32"/>
      <c r="G15" s="33"/>
      <c r="H15" s="5" t="s">
        <v>4</v>
      </c>
      <c r="I15" s="7">
        <v>1300</v>
      </c>
      <c r="J15" s="71">
        <v>6500</v>
      </c>
    </row>
    <row r="16" spans="1:11" x14ac:dyDescent="0.3">
      <c r="A16" s="6"/>
      <c r="B16" s="7"/>
      <c r="C16" s="31" t="s">
        <v>67</v>
      </c>
      <c r="D16" s="32"/>
      <c r="E16" s="32"/>
      <c r="F16" s="32"/>
      <c r="G16" s="33"/>
      <c r="H16" s="5" t="s">
        <v>8</v>
      </c>
      <c r="I16" s="7">
        <v>1</v>
      </c>
      <c r="J16" s="71">
        <v>500</v>
      </c>
    </row>
    <row r="17" spans="1:10" x14ac:dyDescent="0.3">
      <c r="A17" s="40" t="s">
        <v>7</v>
      </c>
      <c r="B17" s="41"/>
      <c r="C17" s="6"/>
      <c r="D17" s="19"/>
      <c r="E17" s="19"/>
      <c r="F17" s="19"/>
      <c r="G17" s="7"/>
      <c r="H17" s="5"/>
      <c r="I17" s="7"/>
      <c r="J17" s="4">
        <f>SUM(J7:J16)</f>
        <v>35130.225299999998</v>
      </c>
    </row>
    <row r="18" spans="1:10" x14ac:dyDescent="0.3">
      <c r="A18" s="6"/>
      <c r="B18" s="7"/>
      <c r="C18" s="31"/>
      <c r="D18" s="32"/>
      <c r="E18" s="32"/>
      <c r="F18" s="32"/>
      <c r="G18" s="33"/>
      <c r="H18" s="5"/>
      <c r="I18" s="2"/>
      <c r="J18" s="3"/>
    </row>
    <row r="19" spans="1:10" x14ac:dyDescent="0.3">
      <c r="A19" s="34" t="s">
        <v>26</v>
      </c>
      <c r="B19" s="34"/>
      <c r="C19" s="35" t="s">
        <v>10</v>
      </c>
      <c r="D19" s="36"/>
      <c r="E19" s="36"/>
      <c r="F19" s="36"/>
      <c r="G19" s="37"/>
      <c r="H19" s="5" t="s">
        <v>4</v>
      </c>
      <c r="I19" s="2">
        <v>3153.01</v>
      </c>
      <c r="J19" s="71">
        <f>I19*3</f>
        <v>9459.0300000000007</v>
      </c>
    </row>
    <row r="20" spans="1:10" x14ac:dyDescent="0.3">
      <c r="A20" s="20"/>
      <c r="B20" s="21"/>
      <c r="C20" s="31" t="s">
        <v>20</v>
      </c>
      <c r="D20" s="32"/>
      <c r="E20" s="32"/>
      <c r="F20" s="32"/>
      <c r="G20" s="33"/>
      <c r="H20" s="5" t="s">
        <v>4</v>
      </c>
      <c r="I20" s="12">
        <v>3153.01</v>
      </c>
      <c r="J20" s="71">
        <f>I20*0.4</f>
        <v>1261.2040000000002</v>
      </c>
    </row>
    <row r="21" spans="1:10" x14ac:dyDescent="0.3">
      <c r="A21" s="20"/>
      <c r="B21" s="21"/>
      <c r="C21" s="31" t="s">
        <v>21</v>
      </c>
      <c r="D21" s="32"/>
      <c r="E21" s="32"/>
      <c r="F21" s="32"/>
      <c r="G21" s="33"/>
      <c r="H21" s="5" t="s">
        <v>4</v>
      </c>
      <c r="I21" s="12">
        <v>3153.01</v>
      </c>
      <c r="J21" s="71">
        <f>I21*0.13</f>
        <v>409.89130000000006</v>
      </c>
    </row>
    <row r="22" spans="1:10" x14ac:dyDescent="0.3">
      <c r="A22" s="40"/>
      <c r="B22" s="41"/>
      <c r="C22" s="31" t="s">
        <v>27</v>
      </c>
      <c r="D22" s="32"/>
      <c r="E22" s="32"/>
      <c r="F22" s="32"/>
      <c r="G22" s="33"/>
      <c r="H22" s="5"/>
      <c r="I22" s="7"/>
      <c r="J22" s="71">
        <v>3333.19</v>
      </c>
    </row>
    <row r="23" spans="1:10" x14ac:dyDescent="0.3">
      <c r="A23" s="6"/>
      <c r="B23" s="7"/>
      <c r="C23" s="43" t="s">
        <v>28</v>
      </c>
      <c r="D23" s="44"/>
      <c r="E23" s="44"/>
      <c r="F23" s="44"/>
      <c r="G23" s="45"/>
      <c r="H23" s="5" t="s">
        <v>6</v>
      </c>
      <c r="I23" s="7">
        <v>80</v>
      </c>
      <c r="J23" s="71">
        <f>I23*0.62</f>
        <v>49.6</v>
      </c>
    </row>
    <row r="24" spans="1:10" x14ac:dyDescent="0.3">
      <c r="A24" s="6"/>
      <c r="B24" s="7"/>
      <c r="C24" s="31" t="s">
        <v>67</v>
      </c>
      <c r="D24" s="32"/>
      <c r="E24" s="32"/>
      <c r="F24" s="32"/>
      <c r="G24" s="33"/>
      <c r="H24" s="5" t="s">
        <v>8</v>
      </c>
      <c r="I24" s="7">
        <v>1</v>
      </c>
      <c r="J24" s="71">
        <v>500</v>
      </c>
    </row>
    <row r="25" spans="1:10" x14ac:dyDescent="0.3">
      <c r="A25" s="6"/>
      <c r="B25" s="7"/>
      <c r="C25" s="31" t="s">
        <v>68</v>
      </c>
      <c r="D25" s="32"/>
      <c r="E25" s="32"/>
      <c r="F25" s="32"/>
      <c r="G25" s="33"/>
      <c r="H25" s="5" t="s">
        <v>8</v>
      </c>
      <c r="I25" s="7">
        <v>1</v>
      </c>
      <c r="J25" s="71">
        <v>17000</v>
      </c>
    </row>
    <row r="26" spans="1:10" x14ac:dyDescent="0.3">
      <c r="A26" s="6"/>
      <c r="B26" s="7"/>
      <c r="C26" s="31" t="s">
        <v>70</v>
      </c>
      <c r="D26" s="32"/>
      <c r="E26" s="32"/>
      <c r="F26" s="32"/>
      <c r="G26" s="33"/>
      <c r="H26" s="5" t="s">
        <v>8</v>
      </c>
      <c r="I26" s="7">
        <v>1</v>
      </c>
      <c r="J26" s="71">
        <v>8000</v>
      </c>
    </row>
    <row r="27" spans="1:10" x14ac:dyDescent="0.3">
      <c r="A27" s="6"/>
      <c r="B27" s="7"/>
      <c r="C27" s="31" t="s">
        <v>71</v>
      </c>
      <c r="D27" s="32"/>
      <c r="E27" s="32"/>
      <c r="F27" s="32"/>
      <c r="G27" s="33"/>
      <c r="H27" s="5" t="s">
        <v>8</v>
      </c>
      <c r="I27" s="7">
        <v>1</v>
      </c>
      <c r="J27" s="71">
        <v>4500</v>
      </c>
    </row>
    <row r="28" spans="1:10" x14ac:dyDescent="0.3">
      <c r="A28" s="6"/>
      <c r="B28" s="7"/>
      <c r="C28" s="31" t="s">
        <v>69</v>
      </c>
      <c r="D28" s="32"/>
      <c r="E28" s="32"/>
      <c r="F28" s="32"/>
      <c r="G28" s="33"/>
      <c r="H28" s="5" t="s">
        <v>25</v>
      </c>
      <c r="I28" s="7">
        <v>5</v>
      </c>
      <c r="J28" s="71">
        <v>5000</v>
      </c>
    </row>
    <row r="29" spans="1:10" x14ac:dyDescent="0.3">
      <c r="A29" s="40" t="s">
        <v>7</v>
      </c>
      <c r="B29" s="41"/>
      <c r="C29" s="6"/>
      <c r="D29" s="19"/>
      <c r="E29" s="19"/>
      <c r="F29" s="19"/>
      <c r="G29" s="7"/>
      <c r="H29" s="5"/>
      <c r="I29" s="7"/>
      <c r="J29" s="4">
        <f>SUM(J19:J28)</f>
        <v>49512.915300000001</v>
      </c>
    </row>
    <row r="30" spans="1:10" x14ac:dyDescent="0.3">
      <c r="A30" s="6"/>
      <c r="B30" s="7"/>
      <c r="C30" s="22"/>
      <c r="D30" s="23"/>
      <c r="E30" s="23"/>
      <c r="F30" s="23"/>
      <c r="G30" s="24"/>
      <c r="H30" s="5"/>
      <c r="I30" s="12"/>
      <c r="J30" s="3"/>
    </row>
    <row r="31" spans="1:10" ht="28.5" customHeight="1" x14ac:dyDescent="0.3">
      <c r="A31" s="34" t="s">
        <v>29</v>
      </c>
      <c r="B31" s="34"/>
      <c r="C31" s="35" t="s">
        <v>10</v>
      </c>
      <c r="D31" s="36"/>
      <c r="E31" s="36"/>
      <c r="F31" s="36"/>
      <c r="G31" s="37"/>
      <c r="H31" s="5" t="s">
        <v>4</v>
      </c>
      <c r="I31" s="2">
        <v>3183.21</v>
      </c>
      <c r="J31" s="71">
        <f>I31*3</f>
        <v>9549.630000000001</v>
      </c>
    </row>
    <row r="32" spans="1:10" x14ac:dyDescent="0.3">
      <c r="A32" s="20"/>
      <c r="B32" s="21"/>
      <c r="C32" s="31" t="s">
        <v>20</v>
      </c>
      <c r="D32" s="32"/>
      <c r="E32" s="32"/>
      <c r="F32" s="32"/>
      <c r="G32" s="33"/>
      <c r="H32" s="5" t="s">
        <v>4</v>
      </c>
      <c r="I32" s="2">
        <v>3183.21</v>
      </c>
      <c r="J32" s="71">
        <f>I32*0.4</f>
        <v>1273.2840000000001</v>
      </c>
    </row>
    <row r="33" spans="1:10" x14ac:dyDescent="0.3">
      <c r="A33" s="20"/>
      <c r="B33" s="21"/>
      <c r="C33" s="31" t="s">
        <v>21</v>
      </c>
      <c r="D33" s="32"/>
      <c r="E33" s="32"/>
      <c r="F33" s="32"/>
      <c r="G33" s="33"/>
      <c r="H33" s="5" t="s">
        <v>4</v>
      </c>
      <c r="I33" s="2">
        <v>3183.21</v>
      </c>
      <c r="J33" s="71">
        <f>I33*0.13</f>
        <v>413.81730000000005</v>
      </c>
    </row>
    <row r="34" spans="1:10" x14ac:dyDescent="0.3">
      <c r="A34" s="40"/>
      <c r="B34" s="41"/>
      <c r="C34" s="31" t="s">
        <v>30</v>
      </c>
      <c r="D34" s="32"/>
      <c r="E34" s="32"/>
      <c r="F34" s="32"/>
      <c r="G34" s="33"/>
      <c r="H34" s="5"/>
      <c r="I34" s="7"/>
      <c r="J34" s="71">
        <v>3405.18</v>
      </c>
    </row>
    <row r="35" spans="1:10" x14ac:dyDescent="0.3">
      <c r="A35" s="6"/>
      <c r="B35" s="7"/>
      <c r="C35" s="43" t="s">
        <v>31</v>
      </c>
      <c r="D35" s="44"/>
      <c r="E35" s="44"/>
      <c r="F35" s="44"/>
      <c r="G35" s="45"/>
      <c r="H35" s="5" t="s">
        <v>6</v>
      </c>
      <c r="I35" s="7">
        <v>81</v>
      </c>
      <c r="J35" s="71">
        <f>I35*0.62</f>
        <v>50.22</v>
      </c>
    </row>
    <row r="36" spans="1:10" x14ac:dyDescent="0.3">
      <c r="A36" s="6"/>
      <c r="B36" s="7"/>
      <c r="C36" s="31" t="s">
        <v>32</v>
      </c>
      <c r="D36" s="32"/>
      <c r="E36" s="32"/>
      <c r="F36" s="32"/>
      <c r="G36" s="33"/>
      <c r="H36" s="5" t="s">
        <v>8</v>
      </c>
      <c r="I36" s="7">
        <v>1</v>
      </c>
      <c r="J36" s="71">
        <v>1500</v>
      </c>
    </row>
    <row r="37" spans="1:10" x14ac:dyDescent="0.3">
      <c r="A37" s="6"/>
      <c r="B37" s="7"/>
      <c r="C37" s="31" t="s">
        <v>36</v>
      </c>
      <c r="D37" s="32"/>
      <c r="E37" s="32"/>
      <c r="F37" s="32"/>
      <c r="G37" s="33"/>
      <c r="H37" s="5" t="s">
        <v>8</v>
      </c>
      <c r="I37" s="7">
        <v>1</v>
      </c>
      <c r="J37" s="71">
        <v>70000</v>
      </c>
    </row>
    <row r="38" spans="1:10" x14ac:dyDescent="0.3">
      <c r="A38" s="6"/>
      <c r="B38" s="7"/>
      <c r="C38" s="31" t="s">
        <v>33</v>
      </c>
      <c r="D38" s="32"/>
      <c r="E38" s="32"/>
      <c r="F38" s="32"/>
      <c r="G38" s="33"/>
      <c r="H38" s="5" t="s">
        <v>8</v>
      </c>
      <c r="I38" s="7">
        <v>1</v>
      </c>
      <c r="J38" s="71">
        <v>2400</v>
      </c>
    </row>
    <row r="39" spans="1:10" x14ac:dyDescent="0.3">
      <c r="A39" s="26"/>
      <c r="B39" s="28"/>
      <c r="C39" s="31" t="s">
        <v>67</v>
      </c>
      <c r="D39" s="32"/>
      <c r="E39" s="32"/>
      <c r="F39" s="32"/>
      <c r="G39" s="33"/>
      <c r="H39" s="5" t="s">
        <v>8</v>
      </c>
      <c r="I39" s="7">
        <v>1</v>
      </c>
      <c r="J39" s="71">
        <v>500</v>
      </c>
    </row>
    <row r="40" spans="1:10" x14ac:dyDescent="0.3">
      <c r="A40" s="46" t="s">
        <v>7</v>
      </c>
      <c r="B40" s="47"/>
      <c r="C40" s="26"/>
      <c r="D40" s="27"/>
      <c r="E40" s="27"/>
      <c r="F40" s="27"/>
      <c r="G40" s="28"/>
      <c r="H40" s="29"/>
      <c r="I40" s="28"/>
      <c r="J40" s="30">
        <f>SUM(J31:J39)</f>
        <v>89092.131300000008</v>
      </c>
    </row>
    <row r="41" spans="1:10" x14ac:dyDescent="0.3">
      <c r="A41" s="49"/>
      <c r="B41" s="51"/>
      <c r="C41" s="49"/>
      <c r="D41" s="50"/>
      <c r="E41" s="50"/>
      <c r="F41" s="50"/>
      <c r="G41" s="51"/>
      <c r="H41" s="14"/>
      <c r="I41" s="14"/>
      <c r="J41" s="25"/>
    </row>
    <row r="42" spans="1:10" x14ac:dyDescent="0.3">
      <c r="A42" s="15"/>
      <c r="B42" s="16"/>
      <c r="C42" s="15"/>
      <c r="D42" s="17"/>
      <c r="E42" s="17"/>
      <c r="F42" s="17"/>
      <c r="G42" s="16"/>
      <c r="H42" s="14"/>
      <c r="I42" s="14"/>
      <c r="J42" s="25"/>
    </row>
    <row r="43" spans="1:10" ht="27.75" customHeight="1" x14ac:dyDescent="0.3">
      <c r="A43" s="34" t="s">
        <v>39</v>
      </c>
      <c r="B43" s="34"/>
      <c r="C43" s="35" t="s">
        <v>10</v>
      </c>
      <c r="D43" s="36"/>
      <c r="E43" s="36"/>
      <c r="F43" s="36"/>
      <c r="G43" s="37"/>
      <c r="H43" s="5" t="s">
        <v>4</v>
      </c>
      <c r="I43" s="2">
        <v>3183.21</v>
      </c>
      <c r="J43" s="71">
        <f>I43*3</f>
        <v>9549.630000000001</v>
      </c>
    </row>
    <row r="44" spans="1:10" x14ac:dyDescent="0.3">
      <c r="A44" s="20"/>
      <c r="B44" s="21"/>
      <c r="C44" s="31" t="s">
        <v>20</v>
      </c>
      <c r="D44" s="32"/>
      <c r="E44" s="32"/>
      <c r="F44" s="32"/>
      <c r="G44" s="33"/>
      <c r="H44" s="5" t="s">
        <v>4</v>
      </c>
      <c r="I44" s="2">
        <v>3183.21</v>
      </c>
      <c r="J44" s="71">
        <f>I44*0.4</f>
        <v>1273.2840000000001</v>
      </c>
    </row>
    <row r="45" spans="1:10" x14ac:dyDescent="0.3">
      <c r="A45" s="20"/>
      <c r="B45" s="21"/>
      <c r="C45" s="31" t="s">
        <v>21</v>
      </c>
      <c r="D45" s="32"/>
      <c r="E45" s="32"/>
      <c r="F45" s="32"/>
      <c r="G45" s="33"/>
      <c r="H45" s="5" t="s">
        <v>4</v>
      </c>
      <c r="I45" s="2">
        <v>3183.21</v>
      </c>
      <c r="J45" s="71">
        <f>I45*0.13</f>
        <v>413.81730000000005</v>
      </c>
    </row>
    <row r="46" spans="1:10" x14ac:dyDescent="0.3">
      <c r="A46" s="40"/>
      <c r="B46" s="41"/>
      <c r="C46" s="31" t="s">
        <v>40</v>
      </c>
      <c r="D46" s="32"/>
      <c r="E46" s="32"/>
      <c r="F46" s="32"/>
      <c r="G46" s="33"/>
      <c r="H46" s="5"/>
      <c r="I46" s="7"/>
      <c r="J46" s="71">
        <v>3237.9</v>
      </c>
    </row>
    <row r="47" spans="1:10" x14ac:dyDescent="0.3">
      <c r="A47" s="6"/>
      <c r="B47" s="7"/>
      <c r="C47" s="43" t="s">
        <v>41</v>
      </c>
      <c r="D47" s="44"/>
      <c r="E47" s="44"/>
      <c r="F47" s="44"/>
      <c r="G47" s="45"/>
      <c r="H47" s="5" t="s">
        <v>6</v>
      </c>
      <c r="I47" s="7">
        <v>81</v>
      </c>
      <c r="J47" s="71">
        <f>I47*0.62</f>
        <v>50.22</v>
      </c>
    </row>
    <row r="48" spans="1:10" x14ac:dyDescent="0.3">
      <c r="A48" s="6"/>
      <c r="B48" s="7"/>
      <c r="C48" s="31" t="s">
        <v>42</v>
      </c>
      <c r="D48" s="32"/>
      <c r="E48" s="32"/>
      <c r="F48" s="32"/>
      <c r="G48" s="33"/>
      <c r="H48" s="5" t="s">
        <v>25</v>
      </c>
      <c r="I48" s="7">
        <v>1</v>
      </c>
      <c r="J48" s="71">
        <v>9000</v>
      </c>
    </row>
    <row r="49" spans="1:10" x14ac:dyDescent="0.3">
      <c r="A49" s="6"/>
      <c r="B49" s="7"/>
      <c r="C49" s="31" t="s">
        <v>22</v>
      </c>
      <c r="D49" s="32"/>
      <c r="E49" s="32"/>
      <c r="F49" s="32"/>
      <c r="G49" s="33"/>
      <c r="H49" s="5" t="s">
        <v>4</v>
      </c>
      <c r="I49" s="7">
        <v>1300</v>
      </c>
      <c r="J49" s="71">
        <v>6500</v>
      </c>
    </row>
    <row r="50" spans="1:10" x14ac:dyDescent="0.3">
      <c r="A50" s="26"/>
      <c r="B50" s="28"/>
      <c r="C50" s="31" t="s">
        <v>67</v>
      </c>
      <c r="D50" s="32"/>
      <c r="E50" s="32"/>
      <c r="F50" s="32"/>
      <c r="G50" s="33"/>
      <c r="H50" s="5" t="s">
        <v>8</v>
      </c>
      <c r="I50" s="7">
        <v>1</v>
      </c>
      <c r="J50" s="71">
        <v>500</v>
      </c>
    </row>
    <row r="51" spans="1:10" x14ac:dyDescent="0.3">
      <c r="A51" s="46" t="s">
        <v>7</v>
      </c>
      <c r="B51" s="47"/>
      <c r="C51" s="26"/>
      <c r="D51" s="27"/>
      <c r="E51" s="27"/>
      <c r="F51" s="27"/>
      <c r="G51" s="28"/>
      <c r="H51" s="29"/>
      <c r="I51" s="28"/>
      <c r="J51" s="30">
        <f>SUM(J43:J50)</f>
        <v>30524.851300000002</v>
      </c>
    </row>
    <row r="52" spans="1:10" x14ac:dyDescent="0.3">
      <c r="A52" s="15"/>
      <c r="B52" s="16"/>
      <c r="C52" s="15"/>
      <c r="D52" s="17"/>
      <c r="E52" s="17"/>
      <c r="F52" s="17"/>
      <c r="G52" s="16"/>
      <c r="H52" s="14"/>
      <c r="I52" s="14"/>
      <c r="J52" s="25"/>
    </row>
    <row r="53" spans="1:10" x14ac:dyDescent="0.3">
      <c r="A53" s="15"/>
      <c r="B53" s="16"/>
      <c r="C53" s="15"/>
      <c r="D53" s="17"/>
      <c r="E53" s="17"/>
      <c r="F53" s="17"/>
      <c r="G53" s="16"/>
      <c r="H53" s="14"/>
      <c r="I53" s="14"/>
      <c r="J53" s="25"/>
    </row>
    <row r="54" spans="1:10" ht="30" customHeight="1" x14ac:dyDescent="0.3">
      <c r="A54" s="34" t="s">
        <v>45</v>
      </c>
      <c r="B54" s="34"/>
      <c r="C54" s="35" t="s">
        <v>10</v>
      </c>
      <c r="D54" s="36"/>
      <c r="E54" s="36"/>
      <c r="F54" s="36"/>
      <c r="G54" s="37"/>
      <c r="H54" s="5" t="s">
        <v>4</v>
      </c>
      <c r="I54" s="2">
        <v>3183.21</v>
      </c>
      <c r="J54" s="71">
        <f>I54*3</f>
        <v>9549.630000000001</v>
      </c>
    </row>
    <row r="55" spans="1:10" x14ac:dyDescent="0.3">
      <c r="A55" s="20"/>
      <c r="B55" s="21"/>
      <c r="C55" s="31" t="s">
        <v>20</v>
      </c>
      <c r="D55" s="32"/>
      <c r="E55" s="32"/>
      <c r="F55" s="32"/>
      <c r="G55" s="33"/>
      <c r="H55" s="5" t="s">
        <v>4</v>
      </c>
      <c r="I55" s="2">
        <v>3183.21</v>
      </c>
      <c r="J55" s="71">
        <f>I55*0.4</f>
        <v>1273.2840000000001</v>
      </c>
    </row>
    <row r="56" spans="1:10" x14ac:dyDescent="0.3">
      <c r="A56" s="20"/>
      <c r="B56" s="21"/>
      <c r="C56" s="31" t="s">
        <v>21</v>
      </c>
      <c r="D56" s="32"/>
      <c r="E56" s="32"/>
      <c r="F56" s="32"/>
      <c r="G56" s="33"/>
      <c r="H56" s="5" t="s">
        <v>4</v>
      </c>
      <c r="I56" s="2">
        <v>3183.21</v>
      </c>
      <c r="J56" s="71">
        <f>I56*0.13</f>
        <v>413.81730000000005</v>
      </c>
    </row>
    <row r="57" spans="1:10" x14ac:dyDescent="0.3">
      <c r="A57" s="40"/>
      <c r="B57" s="41"/>
      <c r="C57" s="31" t="s">
        <v>43</v>
      </c>
      <c r="D57" s="32"/>
      <c r="E57" s="32"/>
      <c r="F57" s="32"/>
      <c r="G57" s="33"/>
      <c r="H57" s="5"/>
      <c r="I57" s="7"/>
      <c r="J57" s="71">
        <v>3545.62</v>
      </c>
    </row>
    <row r="58" spans="1:10" x14ac:dyDescent="0.3">
      <c r="A58" s="6"/>
      <c r="B58" s="7"/>
      <c r="C58" s="43" t="s">
        <v>44</v>
      </c>
      <c r="D58" s="44"/>
      <c r="E58" s="44"/>
      <c r="F58" s="44"/>
      <c r="G58" s="45"/>
      <c r="H58" s="5" t="s">
        <v>6</v>
      </c>
      <c r="I58" s="7">
        <v>81</v>
      </c>
      <c r="J58" s="71">
        <f>I58*0.62</f>
        <v>50.22</v>
      </c>
    </row>
    <row r="59" spans="1:10" x14ac:dyDescent="0.3">
      <c r="A59" s="6"/>
      <c r="B59" s="7"/>
      <c r="C59" s="31" t="s">
        <v>67</v>
      </c>
      <c r="D59" s="32"/>
      <c r="E59" s="32"/>
      <c r="F59" s="32"/>
      <c r="G59" s="33"/>
      <c r="H59" s="5" t="s">
        <v>8</v>
      </c>
      <c r="I59" s="7">
        <v>1</v>
      </c>
      <c r="J59" s="71">
        <v>500</v>
      </c>
    </row>
    <row r="60" spans="1:10" x14ac:dyDescent="0.3">
      <c r="A60" s="46" t="s">
        <v>7</v>
      </c>
      <c r="B60" s="47"/>
      <c r="C60" s="26"/>
      <c r="D60" s="27"/>
      <c r="E60" s="27"/>
      <c r="F60" s="27"/>
      <c r="G60" s="28"/>
      <c r="H60" s="29"/>
      <c r="I60" s="28"/>
      <c r="J60" s="30">
        <f>SUM(J54:J59)</f>
        <v>15332.571300000001</v>
      </c>
    </row>
    <row r="61" spans="1:10" x14ac:dyDescent="0.3">
      <c r="A61" s="49"/>
      <c r="B61" s="51"/>
      <c r="C61" s="49"/>
      <c r="D61" s="50"/>
      <c r="E61" s="50"/>
      <c r="F61" s="50"/>
      <c r="G61" s="51"/>
      <c r="H61" s="14"/>
      <c r="I61" s="14"/>
      <c r="J61" s="25"/>
    </row>
    <row r="62" spans="1:10" x14ac:dyDescent="0.3">
      <c r="A62" s="15"/>
      <c r="B62" s="16"/>
      <c r="C62" s="15"/>
      <c r="D62" s="17"/>
      <c r="E62" s="17"/>
      <c r="F62" s="17"/>
      <c r="G62" s="16"/>
      <c r="H62" s="14"/>
      <c r="I62" s="14"/>
      <c r="J62" s="25"/>
    </row>
    <row r="63" spans="1:10" x14ac:dyDescent="0.3">
      <c r="A63" s="34" t="s">
        <v>48</v>
      </c>
      <c r="B63" s="34"/>
      <c r="C63" s="35" t="s">
        <v>10</v>
      </c>
      <c r="D63" s="36"/>
      <c r="E63" s="36"/>
      <c r="F63" s="36"/>
      <c r="G63" s="37"/>
      <c r="H63" s="5" t="s">
        <v>4</v>
      </c>
      <c r="I63" s="2">
        <v>3183.21</v>
      </c>
      <c r="J63" s="71">
        <f>I63*3</f>
        <v>9549.630000000001</v>
      </c>
    </row>
    <row r="64" spans="1:10" x14ac:dyDescent="0.3">
      <c r="A64" s="20"/>
      <c r="B64" s="21"/>
      <c r="C64" s="31" t="s">
        <v>20</v>
      </c>
      <c r="D64" s="32"/>
      <c r="E64" s="32"/>
      <c r="F64" s="32"/>
      <c r="G64" s="33"/>
      <c r="H64" s="5" t="s">
        <v>4</v>
      </c>
      <c r="I64" s="2">
        <v>3183.21</v>
      </c>
      <c r="J64" s="71">
        <f>I64*0.4</f>
        <v>1273.2840000000001</v>
      </c>
    </row>
    <row r="65" spans="1:10" x14ac:dyDescent="0.3">
      <c r="A65" s="20"/>
      <c r="B65" s="21"/>
      <c r="C65" s="31" t="s">
        <v>21</v>
      </c>
      <c r="D65" s="32"/>
      <c r="E65" s="32"/>
      <c r="F65" s="32"/>
      <c r="G65" s="33"/>
      <c r="H65" s="5" t="s">
        <v>4</v>
      </c>
      <c r="I65" s="2">
        <v>3183.21</v>
      </c>
      <c r="J65" s="71">
        <f>I65*0.13</f>
        <v>413.81730000000005</v>
      </c>
    </row>
    <row r="66" spans="1:10" x14ac:dyDescent="0.3">
      <c r="A66" s="40"/>
      <c r="B66" s="41"/>
      <c r="C66" s="31" t="s">
        <v>49</v>
      </c>
      <c r="D66" s="32"/>
      <c r="E66" s="32"/>
      <c r="F66" s="32"/>
      <c r="G66" s="33"/>
      <c r="H66" s="5"/>
      <c r="I66" s="7"/>
      <c r="J66" s="71">
        <v>3415.81</v>
      </c>
    </row>
    <row r="67" spans="1:10" x14ac:dyDescent="0.3">
      <c r="A67" s="6"/>
      <c r="B67" s="7"/>
      <c r="C67" s="43" t="s">
        <v>50</v>
      </c>
      <c r="D67" s="44"/>
      <c r="E67" s="44"/>
      <c r="F67" s="44"/>
      <c r="G67" s="45"/>
      <c r="H67" s="5" t="s">
        <v>6</v>
      </c>
      <c r="I67" s="7">
        <v>81</v>
      </c>
      <c r="J67" s="71">
        <f>I67*0.62</f>
        <v>50.22</v>
      </c>
    </row>
    <row r="68" spans="1:10" x14ac:dyDescent="0.3">
      <c r="A68" s="6"/>
      <c r="B68" s="7"/>
      <c r="C68" s="31" t="s">
        <v>67</v>
      </c>
      <c r="D68" s="32"/>
      <c r="E68" s="32"/>
      <c r="F68" s="32"/>
      <c r="G68" s="33"/>
      <c r="H68" s="5" t="s">
        <v>8</v>
      </c>
      <c r="I68" s="7">
        <v>1</v>
      </c>
      <c r="J68" s="71">
        <v>500</v>
      </c>
    </row>
    <row r="69" spans="1:10" x14ac:dyDescent="0.3">
      <c r="A69" s="46" t="s">
        <v>7</v>
      </c>
      <c r="B69" s="47"/>
      <c r="C69" s="26"/>
      <c r="D69" s="27"/>
      <c r="E69" s="27"/>
      <c r="F69" s="27"/>
      <c r="G69" s="28"/>
      <c r="H69" s="29"/>
      <c r="I69" s="28"/>
      <c r="J69" s="30">
        <f>SUM(J63:J68)</f>
        <v>15202.7613</v>
      </c>
    </row>
    <row r="70" spans="1:10" x14ac:dyDescent="0.3">
      <c r="A70" s="49"/>
      <c r="B70" s="51"/>
      <c r="C70" s="49"/>
      <c r="D70" s="50"/>
      <c r="E70" s="50"/>
      <c r="F70" s="50"/>
      <c r="G70" s="51"/>
      <c r="H70" s="14"/>
      <c r="I70" s="14"/>
      <c r="J70" s="25"/>
    </row>
    <row r="71" spans="1:10" x14ac:dyDescent="0.3">
      <c r="A71" s="49"/>
      <c r="B71" s="51"/>
      <c r="C71" s="49"/>
      <c r="D71" s="50"/>
      <c r="E71" s="50"/>
      <c r="F71" s="50"/>
      <c r="G71" s="51"/>
      <c r="H71" s="14"/>
      <c r="I71" s="14"/>
      <c r="J71" s="25"/>
    </row>
    <row r="72" spans="1:10" x14ac:dyDescent="0.3">
      <c r="A72" s="34" t="s">
        <v>53</v>
      </c>
      <c r="B72" s="34"/>
      <c r="C72" s="35" t="s">
        <v>10</v>
      </c>
      <c r="D72" s="36"/>
      <c r="E72" s="36"/>
      <c r="F72" s="36"/>
      <c r="G72" s="37"/>
      <c r="H72" s="5" t="s">
        <v>4</v>
      </c>
      <c r="I72" s="2">
        <v>3183.21</v>
      </c>
      <c r="J72" s="71">
        <f>I72*3</f>
        <v>9549.630000000001</v>
      </c>
    </row>
    <row r="73" spans="1:10" x14ac:dyDescent="0.3">
      <c r="A73" s="20"/>
      <c r="B73" s="21"/>
      <c r="C73" s="31" t="s">
        <v>20</v>
      </c>
      <c r="D73" s="32"/>
      <c r="E73" s="32"/>
      <c r="F73" s="32"/>
      <c r="G73" s="33"/>
      <c r="H73" s="5" t="s">
        <v>4</v>
      </c>
      <c r="I73" s="2">
        <v>3183.21</v>
      </c>
      <c r="J73" s="71">
        <f>I73*0.4</f>
        <v>1273.2840000000001</v>
      </c>
    </row>
    <row r="74" spans="1:10" x14ac:dyDescent="0.3">
      <c r="A74" s="20"/>
      <c r="B74" s="21"/>
      <c r="C74" s="31" t="s">
        <v>21</v>
      </c>
      <c r="D74" s="32"/>
      <c r="E74" s="32"/>
      <c r="F74" s="32"/>
      <c r="G74" s="33"/>
      <c r="H74" s="5" t="s">
        <v>4</v>
      </c>
      <c r="I74" s="2">
        <v>3183.21</v>
      </c>
      <c r="J74" s="71">
        <f>I74*0.13</f>
        <v>413.81730000000005</v>
      </c>
    </row>
    <row r="75" spans="1:10" x14ac:dyDescent="0.3">
      <c r="A75" s="40"/>
      <c r="B75" s="41"/>
      <c r="C75" s="31" t="s">
        <v>54</v>
      </c>
      <c r="D75" s="32"/>
      <c r="E75" s="32"/>
      <c r="F75" s="32"/>
      <c r="G75" s="33"/>
      <c r="H75" s="5"/>
      <c r="I75" s="7"/>
      <c r="J75" s="71">
        <v>3228.05</v>
      </c>
    </row>
    <row r="76" spans="1:10" x14ac:dyDescent="0.3">
      <c r="A76" s="6"/>
      <c r="B76" s="7"/>
      <c r="C76" s="43" t="s">
        <v>55</v>
      </c>
      <c r="D76" s="44"/>
      <c r="E76" s="44"/>
      <c r="F76" s="44"/>
      <c r="G76" s="45"/>
      <c r="H76" s="5" t="s">
        <v>6</v>
      </c>
      <c r="I76" s="7">
        <v>81</v>
      </c>
      <c r="J76" s="71">
        <f>I76*0.62</f>
        <v>50.22</v>
      </c>
    </row>
    <row r="77" spans="1:10" x14ac:dyDescent="0.3">
      <c r="A77" s="6"/>
      <c r="B77" s="7"/>
      <c r="C77" s="31" t="s">
        <v>56</v>
      </c>
      <c r="D77" s="32"/>
      <c r="E77" s="32"/>
      <c r="F77" s="32"/>
      <c r="G77" s="33"/>
      <c r="H77" s="5" t="s">
        <v>25</v>
      </c>
      <c r="I77" s="7">
        <v>1</v>
      </c>
      <c r="J77" s="71">
        <v>2068.39</v>
      </c>
    </row>
    <row r="78" spans="1:10" ht="50.25" customHeight="1" x14ac:dyDescent="0.3">
      <c r="A78" s="26"/>
      <c r="B78" s="28"/>
      <c r="C78" s="35" t="s">
        <v>59</v>
      </c>
      <c r="D78" s="36"/>
      <c r="E78" s="36"/>
      <c r="F78" s="36"/>
      <c r="G78" s="37"/>
      <c r="H78" s="29" t="s">
        <v>8</v>
      </c>
      <c r="I78" s="28">
        <v>1</v>
      </c>
      <c r="J78" s="72">
        <v>15221.42</v>
      </c>
    </row>
    <row r="79" spans="1:10" ht="24" customHeight="1" x14ac:dyDescent="0.3">
      <c r="A79" s="26"/>
      <c r="B79" s="28"/>
      <c r="C79" s="31" t="s">
        <v>67</v>
      </c>
      <c r="D79" s="32"/>
      <c r="E79" s="32"/>
      <c r="F79" s="32"/>
      <c r="G79" s="33"/>
      <c r="H79" s="5" t="s">
        <v>8</v>
      </c>
      <c r="I79" s="7">
        <v>1</v>
      </c>
      <c r="J79" s="71">
        <v>500</v>
      </c>
    </row>
    <row r="80" spans="1:10" x14ac:dyDescent="0.3">
      <c r="A80" s="46" t="s">
        <v>7</v>
      </c>
      <c r="B80" s="47"/>
      <c r="C80" s="26"/>
      <c r="D80" s="27"/>
      <c r="E80" s="27"/>
      <c r="F80" s="27"/>
      <c r="G80" s="28"/>
      <c r="H80" s="29"/>
      <c r="I80" s="28"/>
      <c r="J80" s="30">
        <f>SUM(J72:J79)</f>
        <v>32304.811300000001</v>
      </c>
    </row>
    <row r="81" spans="1:10" x14ac:dyDescent="0.3">
      <c r="A81" s="49"/>
      <c r="B81" s="51"/>
      <c r="C81" s="49"/>
      <c r="D81" s="50"/>
      <c r="E81" s="50"/>
      <c r="F81" s="50"/>
      <c r="G81" s="51"/>
      <c r="H81" s="14"/>
      <c r="I81" s="14"/>
      <c r="J81" s="25"/>
    </row>
    <row r="82" spans="1:10" ht="29.25" customHeight="1" x14ac:dyDescent="0.3">
      <c r="A82" s="34" t="s">
        <v>60</v>
      </c>
      <c r="B82" s="34"/>
      <c r="C82" s="35" t="s">
        <v>10</v>
      </c>
      <c r="D82" s="36"/>
      <c r="E82" s="36"/>
      <c r="F82" s="36"/>
      <c r="G82" s="37"/>
      <c r="H82" s="5" t="s">
        <v>4</v>
      </c>
      <c r="I82" s="2">
        <v>3183.21</v>
      </c>
      <c r="J82" s="71">
        <f>I82*3</f>
        <v>9549.630000000001</v>
      </c>
    </row>
    <row r="83" spans="1:10" x14ac:dyDescent="0.3">
      <c r="A83" s="20"/>
      <c r="B83" s="21"/>
      <c r="C83" s="31" t="s">
        <v>20</v>
      </c>
      <c r="D83" s="32"/>
      <c r="E83" s="32"/>
      <c r="F83" s="32"/>
      <c r="G83" s="33"/>
      <c r="H83" s="5" t="s">
        <v>4</v>
      </c>
      <c r="I83" s="2">
        <v>3183.21</v>
      </c>
      <c r="J83" s="71">
        <f>I83*0.4</f>
        <v>1273.2840000000001</v>
      </c>
    </row>
    <row r="84" spans="1:10" x14ac:dyDescent="0.3">
      <c r="A84" s="20"/>
      <c r="B84" s="21"/>
      <c r="C84" s="31" t="s">
        <v>21</v>
      </c>
      <c r="D84" s="32"/>
      <c r="E84" s="32"/>
      <c r="F84" s="32"/>
      <c r="G84" s="33"/>
      <c r="H84" s="5" t="s">
        <v>4</v>
      </c>
      <c r="I84" s="2">
        <v>3183.21</v>
      </c>
      <c r="J84" s="71">
        <f>I84*0.13</f>
        <v>413.81730000000005</v>
      </c>
    </row>
    <row r="85" spans="1:10" x14ac:dyDescent="0.3">
      <c r="A85" s="40"/>
      <c r="B85" s="41"/>
      <c r="C85" s="31" t="s">
        <v>61</v>
      </c>
      <c r="D85" s="32"/>
      <c r="E85" s="32"/>
      <c r="F85" s="32"/>
      <c r="G85" s="33"/>
      <c r="H85" s="5"/>
      <c r="I85" s="7"/>
      <c r="J85" s="71">
        <v>3199.47</v>
      </c>
    </row>
    <row r="86" spans="1:10" x14ac:dyDescent="0.3">
      <c r="A86" s="6"/>
      <c r="B86" s="7"/>
      <c r="C86" s="43" t="s">
        <v>62</v>
      </c>
      <c r="D86" s="44"/>
      <c r="E86" s="44"/>
      <c r="F86" s="44"/>
      <c r="G86" s="45"/>
      <c r="H86" s="5" t="s">
        <v>6</v>
      </c>
      <c r="I86" s="7">
        <v>81</v>
      </c>
      <c r="J86" s="71">
        <f>I86*0.62</f>
        <v>50.22</v>
      </c>
    </row>
    <row r="87" spans="1:10" x14ac:dyDescent="0.3">
      <c r="A87" s="6"/>
      <c r="B87" s="7"/>
      <c r="C87" s="31" t="s">
        <v>72</v>
      </c>
      <c r="D87" s="32"/>
      <c r="E87" s="32"/>
      <c r="F87" s="32"/>
      <c r="G87" s="33"/>
      <c r="H87" s="5" t="s">
        <v>8</v>
      </c>
      <c r="I87" s="7">
        <v>1</v>
      </c>
      <c r="J87" s="71">
        <v>3000</v>
      </c>
    </row>
    <row r="88" spans="1:10" x14ac:dyDescent="0.3">
      <c r="A88" s="6"/>
      <c r="B88" s="7"/>
      <c r="C88" s="31" t="s">
        <v>63</v>
      </c>
      <c r="D88" s="32"/>
      <c r="E88" s="32"/>
      <c r="F88" s="32"/>
      <c r="G88" s="33"/>
      <c r="H88" s="5"/>
      <c r="I88" s="7"/>
      <c r="J88" s="71">
        <v>340</v>
      </c>
    </row>
    <row r="89" spans="1:10" x14ac:dyDescent="0.3">
      <c r="A89" s="26"/>
      <c r="B89" s="28"/>
      <c r="C89" s="31" t="s">
        <v>67</v>
      </c>
      <c r="D89" s="32"/>
      <c r="E89" s="32"/>
      <c r="F89" s="32"/>
      <c r="G89" s="33"/>
      <c r="H89" s="5" t="s">
        <v>8</v>
      </c>
      <c r="I89" s="7">
        <v>1</v>
      </c>
      <c r="J89" s="71">
        <v>500</v>
      </c>
    </row>
    <row r="90" spans="1:10" x14ac:dyDescent="0.3">
      <c r="A90" s="67" t="s">
        <v>7</v>
      </c>
      <c r="B90" s="67"/>
      <c r="C90" s="49"/>
      <c r="D90" s="50"/>
      <c r="E90" s="50"/>
      <c r="F90" s="50"/>
      <c r="G90" s="51"/>
      <c r="H90" s="14"/>
      <c r="I90" s="14"/>
      <c r="J90" s="25">
        <f>SUM(J82:J89)</f>
        <v>18326.421300000002</v>
      </c>
    </row>
    <row r="91" spans="1:10" x14ac:dyDescent="0.3">
      <c r="A91" s="49"/>
      <c r="B91" s="51"/>
      <c r="C91" s="49"/>
      <c r="D91" s="50"/>
      <c r="E91" s="50"/>
      <c r="F91" s="50"/>
      <c r="G91" s="51"/>
      <c r="H91" s="14"/>
      <c r="I91" s="14"/>
      <c r="J91" s="25"/>
    </row>
    <row r="92" spans="1:10" ht="32.25" customHeight="1" x14ac:dyDescent="0.3">
      <c r="A92" s="34" t="s">
        <v>64</v>
      </c>
      <c r="B92" s="34"/>
      <c r="C92" s="35" t="s">
        <v>10</v>
      </c>
      <c r="D92" s="36"/>
      <c r="E92" s="36"/>
      <c r="F92" s="36"/>
      <c r="G92" s="37"/>
      <c r="H92" s="5" t="s">
        <v>4</v>
      </c>
      <c r="I92" s="2">
        <v>3183.21</v>
      </c>
      <c r="J92" s="71">
        <f>I92*3</f>
        <v>9549.630000000001</v>
      </c>
    </row>
    <row r="93" spans="1:10" x14ac:dyDescent="0.3">
      <c r="A93" s="20"/>
      <c r="B93" s="21"/>
      <c r="C93" s="31" t="s">
        <v>20</v>
      </c>
      <c r="D93" s="32"/>
      <c r="E93" s="32"/>
      <c r="F93" s="32"/>
      <c r="G93" s="33"/>
      <c r="H93" s="5" t="s">
        <v>4</v>
      </c>
      <c r="I93" s="2">
        <v>3183.21</v>
      </c>
      <c r="J93" s="71">
        <f>I93*0.4</f>
        <v>1273.2840000000001</v>
      </c>
    </row>
    <row r="94" spans="1:10" x14ac:dyDescent="0.3">
      <c r="A94" s="20"/>
      <c r="B94" s="21"/>
      <c r="C94" s="31" t="s">
        <v>21</v>
      </c>
      <c r="D94" s="32"/>
      <c r="E94" s="32"/>
      <c r="F94" s="32"/>
      <c r="G94" s="33"/>
      <c r="H94" s="5" t="s">
        <v>4</v>
      </c>
      <c r="I94" s="2">
        <v>3183.21</v>
      </c>
      <c r="J94" s="71">
        <f>I94*0.13</f>
        <v>413.81730000000005</v>
      </c>
    </row>
    <row r="95" spans="1:10" x14ac:dyDescent="0.3">
      <c r="A95" s="40"/>
      <c r="B95" s="41"/>
      <c r="C95" s="31" t="s">
        <v>65</v>
      </c>
      <c r="D95" s="32"/>
      <c r="E95" s="32"/>
      <c r="F95" s="32"/>
      <c r="G95" s="33"/>
      <c r="H95" s="5"/>
      <c r="I95" s="7"/>
      <c r="J95" s="71">
        <v>3590.87</v>
      </c>
    </row>
    <row r="96" spans="1:10" x14ac:dyDescent="0.3">
      <c r="A96" s="6"/>
      <c r="B96" s="7"/>
      <c r="C96" s="43" t="s">
        <v>66</v>
      </c>
      <c r="D96" s="44"/>
      <c r="E96" s="44"/>
      <c r="F96" s="44"/>
      <c r="G96" s="45"/>
      <c r="H96" s="5" t="s">
        <v>6</v>
      </c>
      <c r="I96" s="7">
        <v>81</v>
      </c>
      <c r="J96" s="71">
        <f>I96*0.62</f>
        <v>50.22</v>
      </c>
    </row>
    <row r="97" spans="1:11" x14ac:dyDescent="0.3">
      <c r="A97" s="6"/>
      <c r="B97" s="7"/>
      <c r="C97" s="31" t="s">
        <v>67</v>
      </c>
      <c r="D97" s="32"/>
      <c r="E97" s="32"/>
      <c r="F97" s="32"/>
      <c r="G97" s="33"/>
      <c r="H97" s="5" t="s">
        <v>8</v>
      </c>
      <c r="I97" s="7">
        <v>1</v>
      </c>
      <c r="J97" s="71">
        <v>500</v>
      </c>
    </row>
    <row r="98" spans="1:11" ht="24.75" customHeight="1" x14ac:dyDescent="0.3">
      <c r="A98" s="26"/>
      <c r="B98" s="28"/>
      <c r="C98" s="64" t="s">
        <v>73</v>
      </c>
      <c r="D98" s="65"/>
      <c r="E98" s="65"/>
      <c r="F98" s="65"/>
      <c r="G98" s="66"/>
      <c r="H98" s="29"/>
      <c r="I98" s="28"/>
      <c r="J98" s="72">
        <v>2017.8</v>
      </c>
    </row>
    <row r="99" spans="1:11" x14ac:dyDescent="0.3">
      <c r="A99" s="67" t="s">
        <v>7</v>
      </c>
      <c r="B99" s="67"/>
      <c r="C99" s="49"/>
      <c r="D99" s="50"/>
      <c r="E99" s="50"/>
      <c r="F99" s="50"/>
      <c r="G99" s="51"/>
      <c r="H99" s="14"/>
      <c r="I99" s="14"/>
      <c r="J99" s="25">
        <f>SUM(J92:J98)</f>
        <v>17395.621300000003</v>
      </c>
    </row>
    <row r="100" spans="1:11" x14ac:dyDescent="0.3">
      <c r="A100" s="49"/>
      <c r="B100" s="51"/>
      <c r="C100" s="49"/>
      <c r="D100" s="50"/>
      <c r="E100" s="50"/>
      <c r="F100" s="50"/>
      <c r="G100" s="51"/>
      <c r="H100" s="14"/>
      <c r="I100" s="14"/>
      <c r="J100" s="25"/>
    </row>
    <row r="101" spans="1:11" x14ac:dyDescent="0.3">
      <c r="A101" s="59" t="s">
        <v>9</v>
      </c>
      <c r="B101" s="60"/>
      <c r="C101" s="68"/>
      <c r="D101" s="69"/>
      <c r="E101" s="69"/>
      <c r="F101" s="69"/>
      <c r="G101" s="70"/>
      <c r="H101" s="13"/>
      <c r="I101" s="13"/>
      <c r="J101" s="18">
        <f>J17+J29+J40+J51+J60+J69+J80+J90+J99</f>
        <v>302822.30970000004</v>
      </c>
    </row>
    <row r="102" spans="1:11" x14ac:dyDescent="0.3">
      <c r="A102" s="53" t="s">
        <v>12</v>
      </c>
      <c r="B102" s="53"/>
      <c r="C102" s="53"/>
      <c r="D102" s="53"/>
      <c r="E102" s="53"/>
      <c r="F102" s="53"/>
      <c r="G102" s="53"/>
      <c r="H102" s="53"/>
      <c r="I102" s="53"/>
      <c r="J102" s="53"/>
      <c r="K102" s="53"/>
    </row>
    <row r="103" spans="1:11" ht="45" customHeight="1" x14ac:dyDescent="0.3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</row>
    <row r="104" spans="1:11" x14ac:dyDescent="0.3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1"/>
    </row>
    <row r="105" spans="1:11" x14ac:dyDescent="0.3">
      <c r="A105" s="38" t="s">
        <v>0</v>
      </c>
      <c r="B105" s="38"/>
      <c r="C105" s="38" t="s">
        <v>5</v>
      </c>
      <c r="D105" s="38"/>
      <c r="E105" s="38"/>
      <c r="F105" s="38"/>
      <c r="G105" s="38"/>
      <c r="H105" s="8" t="s">
        <v>1</v>
      </c>
      <c r="I105" s="8" t="s">
        <v>2</v>
      </c>
      <c r="J105" s="8" t="s">
        <v>3</v>
      </c>
      <c r="K105" s="1"/>
    </row>
    <row r="106" spans="1:11" x14ac:dyDescent="0.3">
      <c r="A106" s="56"/>
      <c r="B106" s="57"/>
      <c r="C106" s="56"/>
      <c r="D106" s="58"/>
      <c r="E106" s="58"/>
      <c r="F106" s="58"/>
      <c r="G106" s="57"/>
      <c r="H106" s="8"/>
      <c r="I106" s="8"/>
      <c r="J106" s="8"/>
      <c r="K106" s="1"/>
    </row>
    <row r="107" spans="1:11" ht="26.25" customHeight="1" x14ac:dyDescent="0.3">
      <c r="A107" s="34" t="s">
        <v>34</v>
      </c>
      <c r="B107" s="34"/>
      <c r="C107" s="35" t="s">
        <v>37</v>
      </c>
      <c r="D107" s="36"/>
      <c r="E107" s="36"/>
      <c r="F107" s="36"/>
      <c r="G107" s="37"/>
      <c r="H107" s="5" t="s">
        <v>38</v>
      </c>
      <c r="I107" s="11">
        <v>76</v>
      </c>
      <c r="J107" s="71">
        <v>19000</v>
      </c>
    </row>
    <row r="108" spans="1:11" x14ac:dyDescent="0.3">
      <c r="A108" s="6"/>
      <c r="B108" s="7"/>
      <c r="C108" s="31"/>
      <c r="D108" s="32"/>
      <c r="E108" s="32"/>
      <c r="F108" s="32"/>
      <c r="G108" s="33"/>
      <c r="H108" s="5"/>
      <c r="I108" s="2"/>
      <c r="J108" s="4"/>
    </row>
    <row r="109" spans="1:11" x14ac:dyDescent="0.3">
      <c r="A109" s="40" t="s">
        <v>7</v>
      </c>
      <c r="B109" s="41"/>
      <c r="C109" s="39"/>
      <c r="D109" s="39"/>
      <c r="E109" s="39"/>
      <c r="F109" s="39"/>
      <c r="G109" s="39"/>
      <c r="H109" s="5"/>
      <c r="I109" s="7"/>
      <c r="J109" s="4">
        <f>SUM(J107:J108)</f>
        <v>19000</v>
      </c>
    </row>
    <row r="110" spans="1:11" ht="33" customHeight="1" x14ac:dyDescent="0.3">
      <c r="A110" s="34" t="s">
        <v>58</v>
      </c>
      <c r="B110" s="34"/>
      <c r="C110" s="35" t="s">
        <v>57</v>
      </c>
      <c r="D110" s="36"/>
      <c r="E110" s="36"/>
      <c r="F110" s="36"/>
      <c r="G110" s="37"/>
      <c r="H110" s="5" t="s">
        <v>8</v>
      </c>
      <c r="I110" s="11">
        <v>1</v>
      </c>
      <c r="J110" s="71">
        <v>8146.5</v>
      </c>
    </row>
    <row r="111" spans="1:11" x14ac:dyDescent="0.3">
      <c r="A111" s="6"/>
      <c r="B111" s="7"/>
      <c r="C111" s="31"/>
      <c r="D111" s="32"/>
      <c r="E111" s="32"/>
      <c r="F111" s="32"/>
      <c r="G111" s="33"/>
      <c r="H111" s="5"/>
      <c r="I111" s="2"/>
      <c r="J111" s="4"/>
    </row>
    <row r="112" spans="1:11" x14ac:dyDescent="0.3">
      <c r="A112" s="40" t="s">
        <v>7</v>
      </c>
      <c r="B112" s="41"/>
      <c r="C112" s="39"/>
      <c r="D112" s="39"/>
      <c r="E112" s="39"/>
      <c r="F112" s="39"/>
      <c r="G112" s="39"/>
      <c r="H112" s="5"/>
      <c r="I112" s="7"/>
      <c r="J112" s="4">
        <f>SUM(J110:J111)</f>
        <v>8146.5</v>
      </c>
    </row>
    <row r="113" spans="1:11" x14ac:dyDescent="0.3">
      <c r="A113" s="6"/>
      <c r="B113" s="7"/>
      <c r="C113" s="40"/>
      <c r="D113" s="52"/>
      <c r="E113" s="52"/>
      <c r="F113" s="52"/>
      <c r="G113" s="41"/>
      <c r="H113" s="5"/>
      <c r="I113" s="7"/>
      <c r="J113" s="4"/>
    </row>
    <row r="114" spans="1:11" x14ac:dyDescent="0.3">
      <c r="A114" s="48" t="s">
        <v>9</v>
      </c>
      <c r="B114" s="48"/>
      <c r="C114" s="38"/>
      <c r="D114" s="38"/>
      <c r="E114" s="38"/>
      <c r="F114" s="38"/>
      <c r="G114" s="38"/>
      <c r="H114" s="8"/>
      <c r="I114" s="9"/>
      <c r="J114" s="10">
        <f>J109+J112</f>
        <v>27146.5</v>
      </c>
    </row>
    <row r="120" spans="1:11" x14ac:dyDescent="0.3">
      <c r="A120" s="53" t="s">
        <v>13</v>
      </c>
      <c r="B120" s="53"/>
      <c r="C120" s="53"/>
      <c r="D120" s="53"/>
      <c r="E120" s="53"/>
      <c r="F120" s="53"/>
      <c r="G120" s="53"/>
      <c r="H120" s="53"/>
      <c r="I120" s="53"/>
      <c r="J120" s="53"/>
      <c r="K120" s="53"/>
    </row>
    <row r="121" spans="1:11" x14ac:dyDescent="0.3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</row>
    <row r="122" spans="1:11" x14ac:dyDescent="0.3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1"/>
    </row>
    <row r="123" spans="1:11" x14ac:dyDescent="0.3">
      <c r="A123" s="38" t="s">
        <v>0</v>
      </c>
      <c r="B123" s="38"/>
      <c r="C123" s="38" t="s">
        <v>5</v>
      </c>
      <c r="D123" s="38"/>
      <c r="E123" s="38"/>
      <c r="F123" s="38"/>
      <c r="G123" s="38"/>
      <c r="H123" s="8" t="s">
        <v>1</v>
      </c>
      <c r="I123" s="8" t="s">
        <v>2</v>
      </c>
      <c r="J123" s="8" t="s">
        <v>3</v>
      </c>
      <c r="K123" s="1"/>
    </row>
    <row r="124" spans="1:11" x14ac:dyDescent="0.3">
      <c r="A124" s="56"/>
      <c r="B124" s="57"/>
      <c r="C124" s="56"/>
      <c r="D124" s="58"/>
      <c r="E124" s="58"/>
      <c r="F124" s="58"/>
      <c r="G124" s="57"/>
      <c r="H124" s="8"/>
      <c r="I124" s="8"/>
      <c r="J124" s="8"/>
      <c r="K124" s="1"/>
    </row>
    <row r="125" spans="1:11" x14ac:dyDescent="0.3">
      <c r="A125" s="34" t="s">
        <v>23</v>
      </c>
      <c r="B125" s="34"/>
      <c r="C125" s="35" t="s">
        <v>24</v>
      </c>
      <c r="D125" s="36"/>
      <c r="E125" s="36"/>
      <c r="F125" s="36"/>
      <c r="G125" s="37"/>
      <c r="H125" s="5" t="s">
        <v>25</v>
      </c>
      <c r="I125" s="11">
        <v>1</v>
      </c>
      <c r="J125" s="71">
        <v>3102.88</v>
      </c>
    </row>
    <row r="126" spans="1:11" x14ac:dyDescent="0.3">
      <c r="A126" s="6"/>
      <c r="B126" s="7"/>
      <c r="C126" s="31"/>
      <c r="D126" s="32"/>
      <c r="E126" s="32"/>
      <c r="F126" s="32"/>
      <c r="G126" s="33"/>
      <c r="H126" s="5"/>
      <c r="I126" s="2"/>
      <c r="J126" s="3"/>
    </row>
    <row r="127" spans="1:11" x14ac:dyDescent="0.3">
      <c r="A127" s="40" t="s">
        <v>7</v>
      </c>
      <c r="B127" s="41"/>
      <c r="C127" s="40"/>
      <c r="D127" s="52"/>
      <c r="E127" s="52"/>
      <c r="F127" s="52"/>
      <c r="G127" s="41"/>
      <c r="H127" s="5"/>
      <c r="I127" s="7"/>
      <c r="J127" s="4">
        <f>SUM(J125:J126)</f>
        <v>3102.88</v>
      </c>
    </row>
    <row r="128" spans="1:11" x14ac:dyDescent="0.3">
      <c r="A128" s="6"/>
      <c r="B128" s="7"/>
      <c r="C128" s="6"/>
      <c r="D128" s="19"/>
      <c r="E128" s="19"/>
      <c r="F128" s="19"/>
      <c r="G128" s="7"/>
      <c r="H128" s="5"/>
      <c r="I128" s="7"/>
      <c r="J128" s="4"/>
    </row>
    <row r="129" spans="1:10" ht="12" customHeight="1" x14ac:dyDescent="0.3">
      <c r="A129" s="34"/>
      <c r="B129" s="34"/>
      <c r="C129" s="35"/>
      <c r="D129" s="36"/>
      <c r="E129" s="36"/>
      <c r="F129" s="36"/>
      <c r="G129" s="37"/>
      <c r="H129" s="5"/>
      <c r="I129" s="7"/>
      <c r="J129" s="4"/>
    </row>
    <row r="130" spans="1:10" ht="43.5" customHeight="1" x14ac:dyDescent="0.3">
      <c r="A130" s="34" t="s">
        <v>34</v>
      </c>
      <c r="B130" s="34"/>
      <c r="C130" s="35" t="s">
        <v>35</v>
      </c>
      <c r="D130" s="36"/>
      <c r="E130" s="36"/>
      <c r="F130" s="36"/>
      <c r="G130" s="37"/>
      <c r="H130" s="5" t="s">
        <v>8</v>
      </c>
      <c r="I130" s="11">
        <v>1</v>
      </c>
      <c r="J130" s="71">
        <v>30000</v>
      </c>
    </row>
    <row r="131" spans="1:10" x14ac:dyDescent="0.3">
      <c r="A131" s="6"/>
      <c r="B131" s="7"/>
      <c r="C131" s="31"/>
      <c r="D131" s="32"/>
      <c r="E131" s="32"/>
      <c r="F131" s="32"/>
      <c r="G131" s="33"/>
      <c r="H131" s="5"/>
      <c r="I131" s="2"/>
      <c r="J131" s="3"/>
    </row>
    <row r="132" spans="1:10" x14ac:dyDescent="0.3">
      <c r="A132" s="40"/>
      <c r="B132" s="41"/>
      <c r="C132" s="39"/>
      <c r="D132" s="39"/>
      <c r="E132" s="39"/>
      <c r="F132" s="39"/>
      <c r="G132" s="39"/>
      <c r="H132" s="5"/>
      <c r="I132" s="7"/>
      <c r="J132" s="4"/>
    </row>
    <row r="133" spans="1:10" x14ac:dyDescent="0.3">
      <c r="A133" s="40" t="s">
        <v>7</v>
      </c>
      <c r="B133" s="41"/>
      <c r="C133" s="40"/>
      <c r="D133" s="52"/>
      <c r="E133" s="52"/>
      <c r="F133" s="52"/>
      <c r="G133" s="41"/>
      <c r="H133" s="5"/>
      <c r="I133" s="7"/>
      <c r="J133" s="4">
        <f>SUM(J130:J132)</f>
        <v>30000</v>
      </c>
    </row>
    <row r="134" spans="1:10" x14ac:dyDescent="0.3">
      <c r="A134" s="6"/>
      <c r="B134" s="7"/>
      <c r="C134" s="6"/>
      <c r="D134" s="19"/>
      <c r="E134" s="19"/>
      <c r="F134" s="19"/>
      <c r="G134" s="7"/>
      <c r="H134" s="5"/>
      <c r="I134" s="7"/>
      <c r="J134" s="4"/>
    </row>
    <row r="135" spans="1:10" x14ac:dyDescent="0.3">
      <c r="A135" s="34" t="s">
        <v>46</v>
      </c>
      <c r="B135" s="34"/>
      <c r="C135" s="35" t="s">
        <v>47</v>
      </c>
      <c r="D135" s="36"/>
      <c r="E135" s="36"/>
      <c r="F135" s="36"/>
      <c r="G135" s="37"/>
      <c r="H135" s="5" t="s">
        <v>25</v>
      </c>
      <c r="I135" s="11">
        <v>1</v>
      </c>
      <c r="J135" s="71">
        <v>27000</v>
      </c>
    </row>
    <row r="136" spans="1:10" x14ac:dyDescent="0.3">
      <c r="A136" s="6"/>
      <c r="B136" s="7"/>
      <c r="C136" s="31"/>
      <c r="D136" s="32"/>
      <c r="E136" s="32"/>
      <c r="F136" s="32"/>
      <c r="G136" s="33"/>
      <c r="H136" s="5"/>
      <c r="I136" s="2"/>
      <c r="J136" s="3"/>
    </row>
    <row r="137" spans="1:10" x14ac:dyDescent="0.3">
      <c r="A137" s="40" t="s">
        <v>7</v>
      </c>
      <c r="B137" s="41"/>
      <c r="C137" s="40"/>
      <c r="D137" s="52"/>
      <c r="E137" s="52"/>
      <c r="F137" s="52"/>
      <c r="G137" s="41"/>
      <c r="H137" s="5"/>
      <c r="I137" s="7"/>
      <c r="J137" s="4">
        <f>SUM(J135:J136)</f>
        <v>27000</v>
      </c>
    </row>
    <row r="138" spans="1:10" x14ac:dyDescent="0.3">
      <c r="A138" s="6"/>
      <c r="B138" s="7"/>
      <c r="C138" s="6"/>
      <c r="D138" s="19"/>
      <c r="E138" s="19"/>
      <c r="F138" s="19"/>
      <c r="G138" s="7"/>
      <c r="H138" s="5"/>
      <c r="I138" s="7"/>
      <c r="J138" s="4"/>
    </row>
    <row r="139" spans="1:10" x14ac:dyDescent="0.3">
      <c r="A139" s="34" t="s">
        <v>51</v>
      </c>
      <c r="B139" s="34"/>
      <c r="C139" s="35" t="s">
        <v>52</v>
      </c>
      <c r="D139" s="36"/>
      <c r="E139" s="36"/>
      <c r="F139" s="36"/>
      <c r="G139" s="37"/>
      <c r="H139" s="5" t="s">
        <v>25</v>
      </c>
      <c r="I139" s="11">
        <v>1</v>
      </c>
      <c r="J139" s="71">
        <v>4000</v>
      </c>
    </row>
    <row r="140" spans="1:10" x14ac:dyDescent="0.3">
      <c r="A140" s="6"/>
      <c r="B140" s="7"/>
      <c r="C140" s="31"/>
      <c r="D140" s="32"/>
      <c r="E140" s="32"/>
      <c r="F140" s="32"/>
      <c r="G140" s="33"/>
      <c r="H140" s="5"/>
      <c r="I140" s="2"/>
      <c r="J140" s="3"/>
    </row>
    <row r="141" spans="1:10" x14ac:dyDescent="0.3">
      <c r="A141" s="40" t="s">
        <v>7</v>
      </c>
      <c r="B141" s="41"/>
      <c r="C141" s="40"/>
      <c r="D141" s="52"/>
      <c r="E141" s="52"/>
      <c r="F141" s="52"/>
      <c r="G141" s="41"/>
      <c r="H141" s="5"/>
      <c r="I141" s="7"/>
      <c r="J141" s="4">
        <f>SUM(J139:J140)</f>
        <v>4000</v>
      </c>
    </row>
    <row r="142" spans="1:10" x14ac:dyDescent="0.3">
      <c r="A142" s="54" t="s">
        <v>9</v>
      </c>
      <c r="B142" s="55"/>
      <c r="C142" s="40"/>
      <c r="D142" s="52"/>
      <c r="E142" s="52"/>
      <c r="F142" s="52"/>
      <c r="G142" s="41"/>
      <c r="H142" s="5"/>
      <c r="I142" s="7"/>
      <c r="J142" s="4">
        <f>J127+J133+J137+J141</f>
        <v>64102.879999999997</v>
      </c>
    </row>
  </sheetData>
  <mergeCells count="177">
    <mergeCell ref="C85:G85"/>
    <mergeCell ref="C86:G86"/>
    <mergeCell ref="C88:G88"/>
    <mergeCell ref="C89:G89"/>
    <mergeCell ref="C76:G76"/>
    <mergeCell ref="C77:G77"/>
    <mergeCell ref="C70:G70"/>
    <mergeCell ref="A90:B90"/>
    <mergeCell ref="A91:B91"/>
    <mergeCell ref="C135:G135"/>
    <mergeCell ref="C133:G133"/>
    <mergeCell ref="A123:B123"/>
    <mergeCell ref="C111:G111"/>
    <mergeCell ref="C113:G113"/>
    <mergeCell ref="C100:G100"/>
    <mergeCell ref="C101:G101"/>
    <mergeCell ref="A102:K103"/>
    <mergeCell ref="A104:J104"/>
    <mergeCell ref="A105:B105"/>
    <mergeCell ref="C18:G18"/>
    <mergeCell ref="A63:B63"/>
    <mergeCell ref="C63:G63"/>
    <mergeCell ref="A81:B81"/>
    <mergeCell ref="C81:G81"/>
    <mergeCell ref="C98:G98"/>
    <mergeCell ref="C131:G131"/>
    <mergeCell ref="C132:G132"/>
    <mergeCell ref="A133:B133"/>
    <mergeCell ref="C39:G39"/>
    <mergeCell ref="C50:G50"/>
    <mergeCell ref="C79:G79"/>
    <mergeCell ref="C94:G94"/>
    <mergeCell ref="A95:B95"/>
    <mergeCell ref="C95:G95"/>
    <mergeCell ref="C96:G96"/>
    <mergeCell ref="C97:G97"/>
    <mergeCell ref="A99:B99"/>
    <mergeCell ref="C99:G99"/>
    <mergeCell ref="A61:B61"/>
    <mergeCell ref="C78:G78"/>
    <mergeCell ref="C83:G83"/>
    <mergeCell ref="C84:G84"/>
    <mergeCell ref="A85:B85"/>
    <mergeCell ref="A6:B6"/>
    <mergeCell ref="A17:B17"/>
    <mergeCell ref="A7:B7"/>
    <mergeCell ref="C6:G6"/>
    <mergeCell ref="C7:G7"/>
    <mergeCell ref="A10:B10"/>
    <mergeCell ref="C10:G10"/>
    <mergeCell ref="C11:G11"/>
    <mergeCell ref="C14:G14"/>
    <mergeCell ref="C12:G12"/>
    <mergeCell ref="C13:G13"/>
    <mergeCell ref="C8:G8"/>
    <mergeCell ref="C15:G15"/>
    <mergeCell ref="C9:G9"/>
    <mergeCell ref="C35:G35"/>
    <mergeCell ref="C61:G61"/>
    <mergeCell ref="A110:B110"/>
    <mergeCell ref="C110:G110"/>
    <mergeCell ref="C71:G71"/>
    <mergeCell ref="C105:G105"/>
    <mergeCell ref="C109:G109"/>
    <mergeCell ref="A101:B101"/>
    <mergeCell ref="A106:B106"/>
    <mergeCell ref="C106:G106"/>
    <mergeCell ref="C38:G38"/>
    <mergeCell ref="A40:B40"/>
    <mergeCell ref="C72:G72"/>
    <mergeCell ref="A70:B70"/>
    <mergeCell ref="A71:B71"/>
    <mergeCell ref="A82:B82"/>
    <mergeCell ref="C82:G82"/>
    <mergeCell ref="C74:G74"/>
    <mergeCell ref="A75:B75"/>
    <mergeCell ref="C75:G75"/>
    <mergeCell ref="C58:G58"/>
    <mergeCell ref="C59:G59"/>
    <mergeCell ref="A60:B60"/>
    <mergeCell ref="A100:B100"/>
    <mergeCell ref="A1:K2"/>
    <mergeCell ref="A4:B4"/>
    <mergeCell ref="C4:G4"/>
    <mergeCell ref="A3:J3"/>
    <mergeCell ref="A5:B5"/>
    <mergeCell ref="C5:G5"/>
    <mergeCell ref="C32:G32"/>
    <mergeCell ref="C33:G33"/>
    <mergeCell ref="A34:B34"/>
    <mergeCell ref="C19:G19"/>
    <mergeCell ref="A19:B19"/>
    <mergeCell ref="C20:G20"/>
    <mergeCell ref="C21:G21"/>
    <mergeCell ref="A22:B22"/>
    <mergeCell ref="C22:G22"/>
    <mergeCell ref="C24:G24"/>
    <mergeCell ref="C25:G25"/>
    <mergeCell ref="A31:B31"/>
    <mergeCell ref="C31:G31"/>
    <mergeCell ref="A29:B29"/>
    <mergeCell ref="C23:G23"/>
    <mergeCell ref="C16:G16"/>
    <mergeCell ref="C28:G28"/>
    <mergeCell ref="C26:G26"/>
    <mergeCell ref="C142:G142"/>
    <mergeCell ref="A120:K121"/>
    <mergeCell ref="C125:G125"/>
    <mergeCell ref="A127:B127"/>
    <mergeCell ref="C127:G127"/>
    <mergeCell ref="C126:G126"/>
    <mergeCell ref="A142:B142"/>
    <mergeCell ref="A129:B129"/>
    <mergeCell ref="C129:G129"/>
    <mergeCell ref="C130:G130"/>
    <mergeCell ref="A132:B132"/>
    <mergeCell ref="A125:B125"/>
    <mergeCell ref="A124:B124"/>
    <mergeCell ref="C124:G124"/>
    <mergeCell ref="A137:B137"/>
    <mergeCell ref="A139:B139"/>
    <mergeCell ref="C139:G139"/>
    <mergeCell ref="C140:G140"/>
    <mergeCell ref="A141:B141"/>
    <mergeCell ref="C137:G137"/>
    <mergeCell ref="A130:B130"/>
    <mergeCell ref="C141:G141"/>
    <mergeCell ref="C136:G136"/>
    <mergeCell ref="A135:B135"/>
    <mergeCell ref="A92:B92"/>
    <mergeCell ref="C90:G90"/>
    <mergeCell ref="C91:G91"/>
    <mergeCell ref="C92:G92"/>
    <mergeCell ref="C93:G93"/>
    <mergeCell ref="C41:G41"/>
    <mergeCell ref="C34:G34"/>
    <mergeCell ref="C37:G37"/>
    <mergeCell ref="A41:B41"/>
    <mergeCell ref="C36:G36"/>
    <mergeCell ref="C49:G49"/>
    <mergeCell ref="A43:B43"/>
    <mergeCell ref="C43:G43"/>
    <mergeCell ref="C44:G44"/>
    <mergeCell ref="C45:G45"/>
    <mergeCell ref="A46:B46"/>
    <mergeCell ref="C46:G46"/>
    <mergeCell ref="C47:G47"/>
    <mergeCell ref="C48:G48"/>
    <mergeCell ref="A54:B54"/>
    <mergeCell ref="C54:G54"/>
    <mergeCell ref="A80:B80"/>
    <mergeCell ref="A51:B51"/>
    <mergeCell ref="C55:G55"/>
    <mergeCell ref="C27:G27"/>
    <mergeCell ref="C87:G87"/>
    <mergeCell ref="C56:G56"/>
    <mergeCell ref="A107:B107"/>
    <mergeCell ref="C107:G107"/>
    <mergeCell ref="C108:G108"/>
    <mergeCell ref="C114:G114"/>
    <mergeCell ref="C123:G123"/>
    <mergeCell ref="C112:G112"/>
    <mergeCell ref="A112:B112"/>
    <mergeCell ref="A122:J122"/>
    <mergeCell ref="C64:G64"/>
    <mergeCell ref="C65:G65"/>
    <mergeCell ref="A66:B66"/>
    <mergeCell ref="C66:G66"/>
    <mergeCell ref="C67:G67"/>
    <mergeCell ref="C68:G68"/>
    <mergeCell ref="A69:B69"/>
    <mergeCell ref="A57:B57"/>
    <mergeCell ref="C57:G57"/>
    <mergeCell ref="A109:B109"/>
    <mergeCell ref="A114:B114"/>
    <mergeCell ref="A72:B72"/>
    <mergeCell ref="C73:G7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2026-03-26T22:11:42Z</dcterms:modified>
</cp:coreProperties>
</file>