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552E86A-4E73-450D-9A08-4590FA3E638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4" i="1" l="1"/>
  <c r="J115" i="1" l="1"/>
  <c r="J114" i="1"/>
  <c r="J113" i="1"/>
  <c r="J121" i="1" s="1"/>
  <c r="J156" i="1" l="1"/>
  <c r="J108" i="1" l="1"/>
  <c r="J107" i="1"/>
  <c r="J106" i="1"/>
  <c r="J111" i="1" l="1"/>
  <c r="J101" i="1"/>
  <c r="J100" i="1"/>
  <c r="J99" i="1"/>
  <c r="J104" i="1" l="1"/>
  <c r="J93" i="1"/>
  <c r="J92" i="1"/>
  <c r="J91" i="1"/>
  <c r="J97" i="1" s="1"/>
  <c r="J136" i="1" l="1"/>
  <c r="J140" i="1" l="1"/>
  <c r="J83" i="1" l="1"/>
  <c r="J82" i="1"/>
  <c r="J81" i="1"/>
  <c r="J88" i="1" s="1"/>
  <c r="J73" i="1" l="1"/>
  <c r="J72" i="1"/>
  <c r="J71" i="1"/>
  <c r="J78" i="1" s="1"/>
  <c r="J64" i="1" l="1"/>
  <c r="J63" i="1"/>
  <c r="J62" i="1"/>
  <c r="J69" i="1" s="1"/>
  <c r="J54" i="1" l="1"/>
  <c r="J53" i="1"/>
  <c r="J52" i="1"/>
  <c r="J59" i="1" s="1"/>
  <c r="J43" i="1" l="1"/>
  <c r="J42" i="1"/>
  <c r="J41" i="1"/>
  <c r="J49" i="1" s="1"/>
  <c r="J132" i="1" l="1"/>
  <c r="J146" i="1" s="1"/>
  <c r="J31" i="1" l="1"/>
  <c r="J30" i="1"/>
  <c r="J29" i="1"/>
  <c r="J38" i="1" s="1"/>
  <c r="J18" i="1"/>
  <c r="J17" i="1"/>
  <c r="J16" i="1"/>
  <c r="J23" i="1" l="1"/>
  <c r="J7" i="1"/>
  <c r="J158" i="1" l="1"/>
  <c r="J8" i="1" l="1"/>
  <c r="J14" i="1" l="1"/>
  <c r="J123" i="1" s="1"/>
  <c r="J9" i="1"/>
</calcChain>
</file>

<file path=xl/sharedStrings.xml><?xml version="1.0" encoding="utf-8"?>
<sst xmlns="http://schemas.openxmlformats.org/spreadsheetml/2006/main" count="199" uniqueCount="71">
  <si>
    <t>Период</t>
  </si>
  <si>
    <t>Ед.изм.</t>
  </si>
  <si>
    <t>Кол-во</t>
  </si>
  <si>
    <t>Сумма (руб.)</t>
  </si>
  <si>
    <t>м2</t>
  </si>
  <si>
    <t>Итого:</t>
  </si>
  <si>
    <t xml:space="preserve"> Выполненные работы</t>
  </si>
  <si>
    <t>лиц</t>
  </si>
  <si>
    <t>Выполненные работы  по статье   содержание жилья  по ул.Петровская 29/6</t>
  </si>
  <si>
    <t>Аварийное обслуживание  дома</t>
  </si>
  <si>
    <t>Выполненные работы  по статье   ремонт  жилья  по ул.Петровская 29/6</t>
  </si>
  <si>
    <t>Обслуживание УУЭ</t>
  </si>
  <si>
    <t>ВСЕГО</t>
  </si>
  <si>
    <t>Выполненные работы  по статье   содержание газовых сетей   по ул.Петровская 29/6</t>
  </si>
  <si>
    <t>Конвертование счетов -квитанций  за январь 2025г</t>
  </si>
  <si>
    <t xml:space="preserve"> услуги Таганрог.ф-л ИВЦ ЖКХ    за  январь 2025г</t>
  </si>
  <si>
    <t>февраль  2025г.</t>
  </si>
  <si>
    <t>январь  2025г.</t>
  </si>
  <si>
    <t>Конвертование счетов -квитанций  за февраль 2025г</t>
  </si>
  <si>
    <t xml:space="preserve"> услуги Таганрог.ф-л ИВЦ ЖКХ    за  февраль 2025г</t>
  </si>
  <si>
    <t>март 2025г.</t>
  </si>
  <si>
    <t>Конвертование счетов -квитанций  за март 2025г</t>
  </si>
  <si>
    <t xml:space="preserve"> услуги Таганрог.ф-л ИВЦ ЖКХ    за  март 2025г</t>
  </si>
  <si>
    <t>Укладка плитки и штукатурка фасада</t>
  </si>
  <si>
    <t>усл</t>
  </si>
  <si>
    <t>февраль 2025г</t>
  </si>
  <si>
    <t>Смена унитаза б/у и ремонт сололифта -1шт в подвале дома</t>
  </si>
  <si>
    <t>шт</t>
  </si>
  <si>
    <t xml:space="preserve">Спил деревьев с вывозом </t>
  </si>
  <si>
    <t>апрель 2025г.</t>
  </si>
  <si>
    <t>Конвертование счетов -квитанций  за апрель 2025г</t>
  </si>
  <si>
    <t xml:space="preserve"> услуги Таганрог.ф-л ИВЦ ЖКХ    за  апрель 2025г</t>
  </si>
  <si>
    <t>май 2025г.</t>
  </si>
  <si>
    <t>Конвертование счетов -квитанций  за май 2025г</t>
  </si>
  <si>
    <t xml:space="preserve"> услуги Таганрог.ф-л ИВЦ ЖКХ    за  май 2025г</t>
  </si>
  <si>
    <t>июнь 2025г.</t>
  </si>
  <si>
    <t>Конвертование счетов -квитанций  за июнь 2025г</t>
  </si>
  <si>
    <t xml:space="preserve"> услуги Таганрог.ф-л ИВЦ ЖКХ    за  июнь 2025г</t>
  </si>
  <si>
    <t>июль 2025г.</t>
  </si>
  <si>
    <t>Конвертование счетов -квитанций  за июль 2025г</t>
  </si>
  <si>
    <t xml:space="preserve"> услуги Таганрог.ф-л ИВЦ ЖКХ    за  июль 2025г</t>
  </si>
  <si>
    <t>август 2025г.</t>
  </si>
  <si>
    <t>Конвертование счетов -квитанций  за август 2025г</t>
  </si>
  <si>
    <t xml:space="preserve"> услуги Таганрог.ф-л ИВЦ ЖКХ    за август 2025г</t>
  </si>
  <si>
    <t>август 2025г</t>
  </si>
  <si>
    <t>Ремонт уличного освещения</t>
  </si>
  <si>
    <t xml:space="preserve">Доплата дворнику за уборку придомовой территории </t>
  </si>
  <si>
    <t xml:space="preserve">Доплата уборщице лестничных клеток </t>
  </si>
  <si>
    <t>июль 2025г</t>
  </si>
  <si>
    <t>Ремонт детского игрового комплекса с частичной заменой элементов и покраска</t>
  </si>
  <si>
    <t>сентябрь 2025г.</t>
  </si>
  <si>
    <t>Конвертование счетов -квитанций  за сентябрь 2025г</t>
  </si>
  <si>
    <t xml:space="preserve"> услуги Таганрог.ф-л ИВЦ ЖКХ    за сентябрь 2025г</t>
  </si>
  <si>
    <t>октябрь 2025г.</t>
  </si>
  <si>
    <t>Конвертование счетов -квитанций  за октябрь 2025г</t>
  </si>
  <si>
    <t xml:space="preserve"> услуги Таганрог.ф-л ИВЦ ЖКХ    за октябрь 2025г</t>
  </si>
  <si>
    <t>ноябрь 2025г.</t>
  </si>
  <si>
    <t>Конвертование счетов -квитанций  за ноябрь 2025г</t>
  </si>
  <si>
    <t xml:space="preserve"> услуги Таганрог.ф-л ИВЦ ЖКХ    за ноябрь  2025г</t>
  </si>
  <si>
    <t>декабрь 2025г</t>
  </si>
  <si>
    <t xml:space="preserve">счет №17929 от 22.12.2025год филиал ПАО Газпром газораспределение  Ростов на Дону ТО ВДГО </t>
  </si>
  <si>
    <t>декабрь 2025г.</t>
  </si>
  <si>
    <t>Конвертование счетов -квитанций  за декабрь 2025г</t>
  </si>
  <si>
    <t xml:space="preserve"> услуги Таганрог.ф-л ИВЦ ЖКХ    за декабрь  2025г</t>
  </si>
  <si>
    <t>Ведение сайта ГИС ЖКХ</t>
  </si>
  <si>
    <t>Смена двигателя на воротах</t>
  </si>
  <si>
    <t>сентябрь 2025г</t>
  </si>
  <si>
    <t>Размер превышения стоимости ХВС с повышающим коэффициентом 1.5</t>
  </si>
  <si>
    <t>Проверка вентканалов и дымоходов</t>
  </si>
  <si>
    <t>Госпошлина на подачу в суд и юридические услуги  по  кв 26</t>
  </si>
  <si>
    <t>Госпошлина на подачу в суд и юридические услуги  по  кв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</si>
</sst>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8"/>
  <sheetViews>
    <sheetView tabSelected="1" workbookViewId="0">
      <selection activeCell="J146" sqref="J146"/>
    </sheetView>
  </sheetViews>
  <sheetFormatPr defaultColWidth="8.28515625" defaultRowHeight="15" x14ac:dyDescent="0.25"/>
  <cols>
    <col min="1" max="1" width="8.5703125" customWidth="1"/>
    <col min="2" max="2" width="6.5703125" customWidth="1"/>
    <col min="7" max="7" width="22.42578125" customWidth="1"/>
    <col min="8" max="8" width="8" customWidth="1"/>
    <col min="9" max="9" width="10" customWidth="1"/>
    <col min="10" max="10" width="13.85546875" bestFit="1" customWidth="1"/>
    <col min="11" max="12" width="0" hidden="1" customWidth="1"/>
    <col min="13" max="13" width="10.42578125" customWidth="1"/>
    <col min="257" max="257" width="8.5703125" customWidth="1"/>
    <col min="258" max="258" width="9.42578125" customWidth="1"/>
    <col min="263" max="263" width="17.7109375" customWidth="1"/>
    <col min="264" max="264" width="8" customWidth="1"/>
    <col min="265" max="265" width="8.140625" customWidth="1"/>
    <col min="266" max="266" width="13.85546875" bestFit="1" customWidth="1"/>
    <col min="267" max="268" width="0" hidden="1" customWidth="1"/>
    <col min="269" max="269" width="10.42578125" customWidth="1"/>
    <col min="513" max="513" width="8.5703125" customWidth="1"/>
    <col min="514" max="514" width="9.42578125" customWidth="1"/>
    <col min="519" max="519" width="17.7109375" customWidth="1"/>
    <col min="520" max="520" width="8" customWidth="1"/>
    <col min="521" max="521" width="8.140625" customWidth="1"/>
    <col min="522" max="522" width="13.85546875" bestFit="1" customWidth="1"/>
    <col min="523" max="524" width="0" hidden="1" customWidth="1"/>
    <col min="525" max="525" width="10.42578125" customWidth="1"/>
    <col min="769" max="769" width="8.5703125" customWidth="1"/>
    <col min="770" max="770" width="9.42578125" customWidth="1"/>
    <col min="775" max="775" width="17.7109375" customWidth="1"/>
    <col min="776" max="776" width="8" customWidth="1"/>
    <col min="777" max="777" width="8.140625" customWidth="1"/>
    <col min="778" max="778" width="13.85546875" bestFit="1" customWidth="1"/>
    <col min="779" max="780" width="0" hidden="1" customWidth="1"/>
    <col min="781" max="781" width="10.42578125" customWidth="1"/>
    <col min="1025" max="1025" width="8.5703125" customWidth="1"/>
    <col min="1026" max="1026" width="9.42578125" customWidth="1"/>
    <col min="1031" max="1031" width="17.7109375" customWidth="1"/>
    <col min="1032" max="1032" width="8" customWidth="1"/>
    <col min="1033" max="1033" width="8.140625" customWidth="1"/>
    <col min="1034" max="1034" width="13.85546875" bestFit="1" customWidth="1"/>
    <col min="1035" max="1036" width="0" hidden="1" customWidth="1"/>
    <col min="1037" max="1037" width="10.42578125" customWidth="1"/>
    <col min="1281" max="1281" width="8.5703125" customWidth="1"/>
    <col min="1282" max="1282" width="9.42578125" customWidth="1"/>
    <col min="1287" max="1287" width="17.7109375" customWidth="1"/>
    <col min="1288" max="1288" width="8" customWidth="1"/>
    <col min="1289" max="1289" width="8.140625" customWidth="1"/>
    <col min="1290" max="1290" width="13.85546875" bestFit="1" customWidth="1"/>
    <col min="1291" max="1292" width="0" hidden="1" customWidth="1"/>
    <col min="1293" max="1293" width="10.42578125" customWidth="1"/>
    <col min="1537" max="1537" width="8.5703125" customWidth="1"/>
    <col min="1538" max="1538" width="9.42578125" customWidth="1"/>
    <col min="1543" max="1543" width="17.7109375" customWidth="1"/>
    <col min="1544" max="1544" width="8" customWidth="1"/>
    <col min="1545" max="1545" width="8.140625" customWidth="1"/>
    <col min="1546" max="1546" width="13.85546875" bestFit="1" customWidth="1"/>
    <col min="1547" max="1548" width="0" hidden="1" customWidth="1"/>
    <col min="1549" max="1549" width="10.42578125" customWidth="1"/>
    <col min="1793" max="1793" width="8.5703125" customWidth="1"/>
    <col min="1794" max="1794" width="9.42578125" customWidth="1"/>
    <col min="1799" max="1799" width="17.7109375" customWidth="1"/>
    <col min="1800" max="1800" width="8" customWidth="1"/>
    <col min="1801" max="1801" width="8.140625" customWidth="1"/>
    <col min="1802" max="1802" width="13.85546875" bestFit="1" customWidth="1"/>
    <col min="1803" max="1804" width="0" hidden="1" customWidth="1"/>
    <col min="1805" max="1805" width="10.42578125" customWidth="1"/>
    <col min="2049" max="2049" width="8.5703125" customWidth="1"/>
    <col min="2050" max="2050" width="9.42578125" customWidth="1"/>
    <col min="2055" max="2055" width="17.7109375" customWidth="1"/>
    <col min="2056" max="2056" width="8" customWidth="1"/>
    <col min="2057" max="2057" width="8.140625" customWidth="1"/>
    <col min="2058" max="2058" width="13.85546875" bestFit="1" customWidth="1"/>
    <col min="2059" max="2060" width="0" hidden="1" customWidth="1"/>
    <col min="2061" max="2061" width="10.42578125" customWidth="1"/>
    <col min="2305" max="2305" width="8.5703125" customWidth="1"/>
    <col min="2306" max="2306" width="9.42578125" customWidth="1"/>
    <col min="2311" max="2311" width="17.7109375" customWidth="1"/>
    <col min="2312" max="2312" width="8" customWidth="1"/>
    <col min="2313" max="2313" width="8.140625" customWidth="1"/>
    <col min="2314" max="2314" width="13.85546875" bestFit="1" customWidth="1"/>
    <col min="2315" max="2316" width="0" hidden="1" customWidth="1"/>
    <col min="2317" max="2317" width="10.42578125" customWidth="1"/>
    <col min="2561" max="2561" width="8.5703125" customWidth="1"/>
    <col min="2562" max="2562" width="9.42578125" customWidth="1"/>
    <col min="2567" max="2567" width="17.7109375" customWidth="1"/>
    <col min="2568" max="2568" width="8" customWidth="1"/>
    <col min="2569" max="2569" width="8.140625" customWidth="1"/>
    <col min="2570" max="2570" width="13.85546875" bestFit="1" customWidth="1"/>
    <col min="2571" max="2572" width="0" hidden="1" customWidth="1"/>
    <col min="2573" max="2573" width="10.42578125" customWidth="1"/>
    <col min="2817" max="2817" width="8.5703125" customWidth="1"/>
    <col min="2818" max="2818" width="9.42578125" customWidth="1"/>
    <col min="2823" max="2823" width="17.7109375" customWidth="1"/>
    <col min="2824" max="2824" width="8" customWidth="1"/>
    <col min="2825" max="2825" width="8.140625" customWidth="1"/>
    <col min="2826" max="2826" width="13.85546875" bestFit="1" customWidth="1"/>
    <col min="2827" max="2828" width="0" hidden="1" customWidth="1"/>
    <col min="2829" max="2829" width="10.42578125" customWidth="1"/>
    <col min="3073" max="3073" width="8.5703125" customWidth="1"/>
    <col min="3074" max="3074" width="9.42578125" customWidth="1"/>
    <col min="3079" max="3079" width="17.7109375" customWidth="1"/>
    <col min="3080" max="3080" width="8" customWidth="1"/>
    <col min="3081" max="3081" width="8.140625" customWidth="1"/>
    <col min="3082" max="3082" width="13.85546875" bestFit="1" customWidth="1"/>
    <col min="3083" max="3084" width="0" hidden="1" customWidth="1"/>
    <col min="3085" max="3085" width="10.42578125" customWidth="1"/>
    <col min="3329" max="3329" width="8.5703125" customWidth="1"/>
    <col min="3330" max="3330" width="9.42578125" customWidth="1"/>
    <col min="3335" max="3335" width="17.7109375" customWidth="1"/>
    <col min="3336" max="3336" width="8" customWidth="1"/>
    <col min="3337" max="3337" width="8.140625" customWidth="1"/>
    <col min="3338" max="3338" width="13.85546875" bestFit="1" customWidth="1"/>
    <col min="3339" max="3340" width="0" hidden="1" customWidth="1"/>
    <col min="3341" max="3341" width="10.42578125" customWidth="1"/>
    <col min="3585" max="3585" width="8.5703125" customWidth="1"/>
    <col min="3586" max="3586" width="9.42578125" customWidth="1"/>
    <col min="3591" max="3591" width="17.7109375" customWidth="1"/>
    <col min="3592" max="3592" width="8" customWidth="1"/>
    <col min="3593" max="3593" width="8.140625" customWidth="1"/>
    <col min="3594" max="3594" width="13.85546875" bestFit="1" customWidth="1"/>
    <col min="3595" max="3596" width="0" hidden="1" customWidth="1"/>
    <col min="3597" max="3597" width="10.42578125" customWidth="1"/>
    <col min="3841" max="3841" width="8.5703125" customWidth="1"/>
    <col min="3842" max="3842" width="9.42578125" customWidth="1"/>
    <col min="3847" max="3847" width="17.7109375" customWidth="1"/>
    <col min="3848" max="3848" width="8" customWidth="1"/>
    <col min="3849" max="3849" width="8.140625" customWidth="1"/>
    <col min="3850" max="3850" width="13.85546875" bestFit="1" customWidth="1"/>
    <col min="3851" max="3852" width="0" hidden="1" customWidth="1"/>
    <col min="3853" max="3853" width="10.42578125" customWidth="1"/>
    <col min="4097" max="4097" width="8.5703125" customWidth="1"/>
    <col min="4098" max="4098" width="9.42578125" customWidth="1"/>
    <col min="4103" max="4103" width="17.7109375" customWidth="1"/>
    <col min="4104" max="4104" width="8" customWidth="1"/>
    <col min="4105" max="4105" width="8.140625" customWidth="1"/>
    <col min="4106" max="4106" width="13.85546875" bestFit="1" customWidth="1"/>
    <col min="4107" max="4108" width="0" hidden="1" customWidth="1"/>
    <col min="4109" max="4109" width="10.42578125" customWidth="1"/>
    <col min="4353" max="4353" width="8.5703125" customWidth="1"/>
    <col min="4354" max="4354" width="9.42578125" customWidth="1"/>
    <col min="4359" max="4359" width="17.7109375" customWidth="1"/>
    <col min="4360" max="4360" width="8" customWidth="1"/>
    <col min="4361" max="4361" width="8.140625" customWidth="1"/>
    <col min="4362" max="4362" width="13.85546875" bestFit="1" customWidth="1"/>
    <col min="4363" max="4364" width="0" hidden="1" customWidth="1"/>
    <col min="4365" max="4365" width="10.42578125" customWidth="1"/>
    <col min="4609" max="4609" width="8.5703125" customWidth="1"/>
    <col min="4610" max="4610" width="9.42578125" customWidth="1"/>
    <col min="4615" max="4615" width="17.7109375" customWidth="1"/>
    <col min="4616" max="4616" width="8" customWidth="1"/>
    <col min="4617" max="4617" width="8.140625" customWidth="1"/>
    <col min="4618" max="4618" width="13.85546875" bestFit="1" customWidth="1"/>
    <col min="4619" max="4620" width="0" hidden="1" customWidth="1"/>
    <col min="4621" max="4621" width="10.42578125" customWidth="1"/>
    <col min="4865" max="4865" width="8.5703125" customWidth="1"/>
    <col min="4866" max="4866" width="9.42578125" customWidth="1"/>
    <col min="4871" max="4871" width="17.7109375" customWidth="1"/>
    <col min="4872" max="4872" width="8" customWidth="1"/>
    <col min="4873" max="4873" width="8.140625" customWidth="1"/>
    <col min="4874" max="4874" width="13.85546875" bestFit="1" customWidth="1"/>
    <col min="4875" max="4876" width="0" hidden="1" customWidth="1"/>
    <col min="4877" max="4877" width="10.42578125" customWidth="1"/>
    <col min="5121" max="5121" width="8.5703125" customWidth="1"/>
    <col min="5122" max="5122" width="9.42578125" customWidth="1"/>
    <col min="5127" max="5127" width="17.7109375" customWidth="1"/>
    <col min="5128" max="5128" width="8" customWidth="1"/>
    <col min="5129" max="5129" width="8.140625" customWidth="1"/>
    <col min="5130" max="5130" width="13.85546875" bestFit="1" customWidth="1"/>
    <col min="5131" max="5132" width="0" hidden="1" customWidth="1"/>
    <col min="5133" max="5133" width="10.42578125" customWidth="1"/>
    <col min="5377" max="5377" width="8.5703125" customWidth="1"/>
    <col min="5378" max="5378" width="9.42578125" customWidth="1"/>
    <col min="5383" max="5383" width="17.7109375" customWidth="1"/>
    <col min="5384" max="5384" width="8" customWidth="1"/>
    <col min="5385" max="5385" width="8.140625" customWidth="1"/>
    <col min="5386" max="5386" width="13.85546875" bestFit="1" customWidth="1"/>
    <col min="5387" max="5388" width="0" hidden="1" customWidth="1"/>
    <col min="5389" max="5389" width="10.42578125" customWidth="1"/>
    <col min="5633" max="5633" width="8.5703125" customWidth="1"/>
    <col min="5634" max="5634" width="9.42578125" customWidth="1"/>
    <col min="5639" max="5639" width="17.7109375" customWidth="1"/>
    <col min="5640" max="5640" width="8" customWidth="1"/>
    <col min="5641" max="5641" width="8.140625" customWidth="1"/>
    <col min="5642" max="5642" width="13.85546875" bestFit="1" customWidth="1"/>
    <col min="5643" max="5644" width="0" hidden="1" customWidth="1"/>
    <col min="5645" max="5645" width="10.42578125" customWidth="1"/>
    <col min="5889" max="5889" width="8.5703125" customWidth="1"/>
    <col min="5890" max="5890" width="9.42578125" customWidth="1"/>
    <col min="5895" max="5895" width="17.7109375" customWidth="1"/>
    <col min="5896" max="5896" width="8" customWidth="1"/>
    <col min="5897" max="5897" width="8.140625" customWidth="1"/>
    <col min="5898" max="5898" width="13.85546875" bestFit="1" customWidth="1"/>
    <col min="5899" max="5900" width="0" hidden="1" customWidth="1"/>
    <col min="5901" max="5901" width="10.42578125" customWidth="1"/>
    <col min="6145" max="6145" width="8.5703125" customWidth="1"/>
    <col min="6146" max="6146" width="9.42578125" customWidth="1"/>
    <col min="6151" max="6151" width="17.7109375" customWidth="1"/>
    <col min="6152" max="6152" width="8" customWidth="1"/>
    <col min="6153" max="6153" width="8.140625" customWidth="1"/>
    <col min="6154" max="6154" width="13.85546875" bestFit="1" customWidth="1"/>
    <col min="6155" max="6156" width="0" hidden="1" customWidth="1"/>
    <col min="6157" max="6157" width="10.42578125" customWidth="1"/>
    <col min="6401" max="6401" width="8.5703125" customWidth="1"/>
    <col min="6402" max="6402" width="9.42578125" customWidth="1"/>
    <col min="6407" max="6407" width="17.7109375" customWidth="1"/>
    <col min="6408" max="6408" width="8" customWidth="1"/>
    <col min="6409" max="6409" width="8.140625" customWidth="1"/>
    <col min="6410" max="6410" width="13.85546875" bestFit="1" customWidth="1"/>
    <col min="6411" max="6412" width="0" hidden="1" customWidth="1"/>
    <col min="6413" max="6413" width="10.42578125" customWidth="1"/>
    <col min="6657" max="6657" width="8.5703125" customWidth="1"/>
    <col min="6658" max="6658" width="9.42578125" customWidth="1"/>
    <col min="6663" max="6663" width="17.7109375" customWidth="1"/>
    <col min="6664" max="6664" width="8" customWidth="1"/>
    <col min="6665" max="6665" width="8.140625" customWidth="1"/>
    <col min="6666" max="6666" width="13.85546875" bestFit="1" customWidth="1"/>
    <col min="6667" max="6668" width="0" hidden="1" customWidth="1"/>
    <col min="6669" max="6669" width="10.42578125" customWidth="1"/>
    <col min="6913" max="6913" width="8.5703125" customWidth="1"/>
    <col min="6914" max="6914" width="9.42578125" customWidth="1"/>
    <col min="6919" max="6919" width="17.7109375" customWidth="1"/>
    <col min="6920" max="6920" width="8" customWidth="1"/>
    <col min="6921" max="6921" width="8.140625" customWidth="1"/>
    <col min="6922" max="6922" width="13.85546875" bestFit="1" customWidth="1"/>
    <col min="6923" max="6924" width="0" hidden="1" customWidth="1"/>
    <col min="6925" max="6925" width="10.42578125" customWidth="1"/>
    <col min="7169" max="7169" width="8.5703125" customWidth="1"/>
    <col min="7170" max="7170" width="9.42578125" customWidth="1"/>
    <col min="7175" max="7175" width="17.7109375" customWidth="1"/>
    <col min="7176" max="7176" width="8" customWidth="1"/>
    <col min="7177" max="7177" width="8.140625" customWidth="1"/>
    <col min="7178" max="7178" width="13.85546875" bestFit="1" customWidth="1"/>
    <col min="7179" max="7180" width="0" hidden="1" customWidth="1"/>
    <col min="7181" max="7181" width="10.42578125" customWidth="1"/>
    <col min="7425" max="7425" width="8.5703125" customWidth="1"/>
    <col min="7426" max="7426" width="9.42578125" customWidth="1"/>
    <col min="7431" max="7431" width="17.7109375" customWidth="1"/>
    <col min="7432" max="7432" width="8" customWidth="1"/>
    <col min="7433" max="7433" width="8.140625" customWidth="1"/>
    <col min="7434" max="7434" width="13.85546875" bestFit="1" customWidth="1"/>
    <col min="7435" max="7436" width="0" hidden="1" customWidth="1"/>
    <col min="7437" max="7437" width="10.42578125" customWidth="1"/>
    <col min="7681" max="7681" width="8.5703125" customWidth="1"/>
    <col min="7682" max="7682" width="9.42578125" customWidth="1"/>
    <col min="7687" max="7687" width="17.7109375" customWidth="1"/>
    <col min="7688" max="7688" width="8" customWidth="1"/>
    <col min="7689" max="7689" width="8.140625" customWidth="1"/>
    <col min="7690" max="7690" width="13.85546875" bestFit="1" customWidth="1"/>
    <col min="7691" max="7692" width="0" hidden="1" customWidth="1"/>
    <col min="7693" max="7693" width="10.42578125" customWidth="1"/>
    <col min="7937" max="7937" width="8.5703125" customWidth="1"/>
    <col min="7938" max="7938" width="9.42578125" customWidth="1"/>
    <col min="7943" max="7943" width="17.7109375" customWidth="1"/>
    <col min="7944" max="7944" width="8" customWidth="1"/>
    <col min="7945" max="7945" width="8.140625" customWidth="1"/>
    <col min="7946" max="7946" width="13.85546875" bestFit="1" customWidth="1"/>
    <col min="7947" max="7948" width="0" hidden="1" customWidth="1"/>
    <col min="7949" max="7949" width="10.42578125" customWidth="1"/>
    <col min="8193" max="8193" width="8.5703125" customWidth="1"/>
    <col min="8194" max="8194" width="9.42578125" customWidth="1"/>
    <col min="8199" max="8199" width="17.7109375" customWidth="1"/>
    <col min="8200" max="8200" width="8" customWidth="1"/>
    <col min="8201" max="8201" width="8.140625" customWidth="1"/>
    <col min="8202" max="8202" width="13.85546875" bestFit="1" customWidth="1"/>
    <col min="8203" max="8204" width="0" hidden="1" customWidth="1"/>
    <col min="8205" max="8205" width="10.42578125" customWidth="1"/>
    <col min="8449" max="8449" width="8.5703125" customWidth="1"/>
    <col min="8450" max="8450" width="9.42578125" customWidth="1"/>
    <col min="8455" max="8455" width="17.7109375" customWidth="1"/>
    <col min="8456" max="8456" width="8" customWidth="1"/>
    <col min="8457" max="8457" width="8.140625" customWidth="1"/>
    <col min="8458" max="8458" width="13.85546875" bestFit="1" customWidth="1"/>
    <col min="8459" max="8460" width="0" hidden="1" customWidth="1"/>
    <col min="8461" max="8461" width="10.42578125" customWidth="1"/>
    <col min="8705" max="8705" width="8.5703125" customWidth="1"/>
    <col min="8706" max="8706" width="9.42578125" customWidth="1"/>
    <col min="8711" max="8711" width="17.7109375" customWidth="1"/>
    <col min="8712" max="8712" width="8" customWidth="1"/>
    <col min="8713" max="8713" width="8.140625" customWidth="1"/>
    <col min="8714" max="8714" width="13.85546875" bestFit="1" customWidth="1"/>
    <col min="8715" max="8716" width="0" hidden="1" customWidth="1"/>
    <col min="8717" max="8717" width="10.42578125" customWidth="1"/>
    <col min="8961" max="8961" width="8.5703125" customWidth="1"/>
    <col min="8962" max="8962" width="9.42578125" customWidth="1"/>
    <col min="8967" max="8967" width="17.7109375" customWidth="1"/>
    <col min="8968" max="8968" width="8" customWidth="1"/>
    <col min="8969" max="8969" width="8.140625" customWidth="1"/>
    <col min="8970" max="8970" width="13.85546875" bestFit="1" customWidth="1"/>
    <col min="8971" max="8972" width="0" hidden="1" customWidth="1"/>
    <col min="8973" max="8973" width="10.42578125" customWidth="1"/>
    <col min="9217" max="9217" width="8.5703125" customWidth="1"/>
    <col min="9218" max="9218" width="9.42578125" customWidth="1"/>
    <col min="9223" max="9223" width="17.7109375" customWidth="1"/>
    <col min="9224" max="9224" width="8" customWidth="1"/>
    <col min="9225" max="9225" width="8.140625" customWidth="1"/>
    <col min="9226" max="9226" width="13.85546875" bestFit="1" customWidth="1"/>
    <col min="9227" max="9228" width="0" hidden="1" customWidth="1"/>
    <col min="9229" max="9229" width="10.42578125" customWidth="1"/>
    <col min="9473" max="9473" width="8.5703125" customWidth="1"/>
    <col min="9474" max="9474" width="9.42578125" customWidth="1"/>
    <col min="9479" max="9479" width="17.7109375" customWidth="1"/>
    <col min="9480" max="9480" width="8" customWidth="1"/>
    <col min="9481" max="9481" width="8.140625" customWidth="1"/>
    <col min="9482" max="9482" width="13.85546875" bestFit="1" customWidth="1"/>
    <col min="9483" max="9484" width="0" hidden="1" customWidth="1"/>
    <col min="9485" max="9485" width="10.42578125" customWidth="1"/>
    <col min="9729" max="9729" width="8.5703125" customWidth="1"/>
    <col min="9730" max="9730" width="9.42578125" customWidth="1"/>
    <col min="9735" max="9735" width="17.7109375" customWidth="1"/>
    <col min="9736" max="9736" width="8" customWidth="1"/>
    <col min="9737" max="9737" width="8.140625" customWidth="1"/>
    <col min="9738" max="9738" width="13.85546875" bestFit="1" customWidth="1"/>
    <col min="9739" max="9740" width="0" hidden="1" customWidth="1"/>
    <col min="9741" max="9741" width="10.42578125" customWidth="1"/>
    <col min="9985" max="9985" width="8.5703125" customWidth="1"/>
    <col min="9986" max="9986" width="9.42578125" customWidth="1"/>
    <col min="9991" max="9991" width="17.7109375" customWidth="1"/>
    <col min="9992" max="9992" width="8" customWidth="1"/>
    <col min="9993" max="9993" width="8.140625" customWidth="1"/>
    <col min="9994" max="9994" width="13.85546875" bestFit="1" customWidth="1"/>
    <col min="9995" max="9996" width="0" hidden="1" customWidth="1"/>
    <col min="9997" max="9997" width="10.42578125" customWidth="1"/>
    <col min="10241" max="10241" width="8.5703125" customWidth="1"/>
    <col min="10242" max="10242" width="9.42578125" customWidth="1"/>
    <col min="10247" max="10247" width="17.7109375" customWidth="1"/>
    <col min="10248" max="10248" width="8" customWidth="1"/>
    <col min="10249" max="10249" width="8.140625" customWidth="1"/>
    <col min="10250" max="10250" width="13.85546875" bestFit="1" customWidth="1"/>
    <col min="10251" max="10252" width="0" hidden="1" customWidth="1"/>
    <col min="10253" max="10253" width="10.42578125" customWidth="1"/>
    <col min="10497" max="10497" width="8.5703125" customWidth="1"/>
    <col min="10498" max="10498" width="9.42578125" customWidth="1"/>
    <col min="10503" max="10503" width="17.7109375" customWidth="1"/>
    <col min="10504" max="10504" width="8" customWidth="1"/>
    <col min="10505" max="10505" width="8.140625" customWidth="1"/>
    <col min="10506" max="10506" width="13.85546875" bestFit="1" customWidth="1"/>
    <col min="10507" max="10508" width="0" hidden="1" customWidth="1"/>
    <col min="10509" max="10509" width="10.42578125" customWidth="1"/>
    <col min="10753" max="10753" width="8.5703125" customWidth="1"/>
    <col min="10754" max="10754" width="9.42578125" customWidth="1"/>
    <col min="10759" max="10759" width="17.7109375" customWidth="1"/>
    <col min="10760" max="10760" width="8" customWidth="1"/>
    <col min="10761" max="10761" width="8.140625" customWidth="1"/>
    <col min="10762" max="10762" width="13.85546875" bestFit="1" customWidth="1"/>
    <col min="10763" max="10764" width="0" hidden="1" customWidth="1"/>
    <col min="10765" max="10765" width="10.42578125" customWidth="1"/>
    <col min="11009" max="11009" width="8.5703125" customWidth="1"/>
    <col min="11010" max="11010" width="9.42578125" customWidth="1"/>
    <col min="11015" max="11015" width="17.7109375" customWidth="1"/>
    <col min="11016" max="11016" width="8" customWidth="1"/>
    <col min="11017" max="11017" width="8.140625" customWidth="1"/>
    <col min="11018" max="11018" width="13.85546875" bestFit="1" customWidth="1"/>
    <col min="11019" max="11020" width="0" hidden="1" customWidth="1"/>
    <col min="11021" max="11021" width="10.42578125" customWidth="1"/>
    <col min="11265" max="11265" width="8.5703125" customWidth="1"/>
    <col min="11266" max="11266" width="9.42578125" customWidth="1"/>
    <col min="11271" max="11271" width="17.7109375" customWidth="1"/>
    <col min="11272" max="11272" width="8" customWidth="1"/>
    <col min="11273" max="11273" width="8.140625" customWidth="1"/>
    <col min="11274" max="11274" width="13.85546875" bestFit="1" customWidth="1"/>
    <col min="11275" max="11276" width="0" hidden="1" customWidth="1"/>
    <col min="11277" max="11277" width="10.42578125" customWidth="1"/>
    <col min="11521" max="11521" width="8.5703125" customWidth="1"/>
    <col min="11522" max="11522" width="9.42578125" customWidth="1"/>
    <col min="11527" max="11527" width="17.7109375" customWidth="1"/>
    <col min="11528" max="11528" width="8" customWidth="1"/>
    <col min="11529" max="11529" width="8.140625" customWidth="1"/>
    <col min="11530" max="11530" width="13.85546875" bestFit="1" customWidth="1"/>
    <col min="11531" max="11532" width="0" hidden="1" customWidth="1"/>
    <col min="11533" max="11533" width="10.42578125" customWidth="1"/>
    <col min="11777" max="11777" width="8.5703125" customWidth="1"/>
    <col min="11778" max="11778" width="9.42578125" customWidth="1"/>
    <col min="11783" max="11783" width="17.7109375" customWidth="1"/>
    <col min="11784" max="11784" width="8" customWidth="1"/>
    <col min="11785" max="11785" width="8.140625" customWidth="1"/>
    <col min="11786" max="11786" width="13.85546875" bestFit="1" customWidth="1"/>
    <col min="11787" max="11788" width="0" hidden="1" customWidth="1"/>
    <col min="11789" max="11789" width="10.42578125" customWidth="1"/>
    <col min="12033" max="12033" width="8.5703125" customWidth="1"/>
    <col min="12034" max="12034" width="9.42578125" customWidth="1"/>
    <col min="12039" max="12039" width="17.7109375" customWidth="1"/>
    <col min="12040" max="12040" width="8" customWidth="1"/>
    <col min="12041" max="12041" width="8.140625" customWidth="1"/>
    <col min="12042" max="12042" width="13.85546875" bestFit="1" customWidth="1"/>
    <col min="12043" max="12044" width="0" hidden="1" customWidth="1"/>
    <col min="12045" max="12045" width="10.42578125" customWidth="1"/>
    <col min="12289" max="12289" width="8.5703125" customWidth="1"/>
    <col min="12290" max="12290" width="9.42578125" customWidth="1"/>
    <col min="12295" max="12295" width="17.7109375" customWidth="1"/>
    <col min="12296" max="12296" width="8" customWidth="1"/>
    <col min="12297" max="12297" width="8.140625" customWidth="1"/>
    <col min="12298" max="12298" width="13.85546875" bestFit="1" customWidth="1"/>
    <col min="12299" max="12300" width="0" hidden="1" customWidth="1"/>
    <col min="12301" max="12301" width="10.42578125" customWidth="1"/>
    <col min="12545" max="12545" width="8.5703125" customWidth="1"/>
    <col min="12546" max="12546" width="9.42578125" customWidth="1"/>
    <col min="12551" max="12551" width="17.7109375" customWidth="1"/>
    <col min="12552" max="12552" width="8" customWidth="1"/>
    <col min="12553" max="12553" width="8.140625" customWidth="1"/>
    <col min="12554" max="12554" width="13.85546875" bestFit="1" customWidth="1"/>
    <col min="12555" max="12556" width="0" hidden="1" customWidth="1"/>
    <col min="12557" max="12557" width="10.42578125" customWidth="1"/>
    <col min="12801" max="12801" width="8.5703125" customWidth="1"/>
    <col min="12802" max="12802" width="9.42578125" customWidth="1"/>
    <col min="12807" max="12807" width="17.7109375" customWidth="1"/>
    <col min="12808" max="12808" width="8" customWidth="1"/>
    <col min="12809" max="12809" width="8.140625" customWidth="1"/>
    <col min="12810" max="12810" width="13.85546875" bestFit="1" customWidth="1"/>
    <col min="12811" max="12812" width="0" hidden="1" customWidth="1"/>
    <col min="12813" max="12813" width="10.42578125" customWidth="1"/>
    <col min="13057" max="13057" width="8.5703125" customWidth="1"/>
    <col min="13058" max="13058" width="9.42578125" customWidth="1"/>
    <col min="13063" max="13063" width="17.7109375" customWidth="1"/>
    <col min="13064" max="13064" width="8" customWidth="1"/>
    <col min="13065" max="13065" width="8.140625" customWidth="1"/>
    <col min="13066" max="13066" width="13.85546875" bestFit="1" customWidth="1"/>
    <col min="13067" max="13068" width="0" hidden="1" customWidth="1"/>
    <col min="13069" max="13069" width="10.42578125" customWidth="1"/>
    <col min="13313" max="13313" width="8.5703125" customWidth="1"/>
    <col min="13314" max="13314" width="9.42578125" customWidth="1"/>
    <col min="13319" max="13319" width="17.7109375" customWidth="1"/>
    <col min="13320" max="13320" width="8" customWidth="1"/>
    <col min="13321" max="13321" width="8.140625" customWidth="1"/>
    <col min="13322" max="13322" width="13.85546875" bestFit="1" customWidth="1"/>
    <col min="13323" max="13324" width="0" hidden="1" customWidth="1"/>
    <col min="13325" max="13325" width="10.42578125" customWidth="1"/>
    <col min="13569" max="13569" width="8.5703125" customWidth="1"/>
    <col min="13570" max="13570" width="9.42578125" customWidth="1"/>
    <col min="13575" max="13575" width="17.7109375" customWidth="1"/>
    <col min="13576" max="13576" width="8" customWidth="1"/>
    <col min="13577" max="13577" width="8.140625" customWidth="1"/>
    <col min="13578" max="13578" width="13.85546875" bestFit="1" customWidth="1"/>
    <col min="13579" max="13580" width="0" hidden="1" customWidth="1"/>
    <col min="13581" max="13581" width="10.42578125" customWidth="1"/>
    <col min="13825" max="13825" width="8.5703125" customWidth="1"/>
    <col min="13826" max="13826" width="9.42578125" customWidth="1"/>
    <col min="13831" max="13831" width="17.7109375" customWidth="1"/>
    <col min="13832" max="13832" width="8" customWidth="1"/>
    <col min="13833" max="13833" width="8.140625" customWidth="1"/>
    <col min="13834" max="13834" width="13.85546875" bestFit="1" customWidth="1"/>
    <col min="13835" max="13836" width="0" hidden="1" customWidth="1"/>
    <col min="13837" max="13837" width="10.42578125" customWidth="1"/>
    <col min="14081" max="14081" width="8.5703125" customWidth="1"/>
    <col min="14082" max="14082" width="9.42578125" customWidth="1"/>
    <col min="14087" max="14087" width="17.7109375" customWidth="1"/>
    <col min="14088" max="14088" width="8" customWidth="1"/>
    <col min="14089" max="14089" width="8.140625" customWidth="1"/>
    <col min="14090" max="14090" width="13.85546875" bestFit="1" customWidth="1"/>
    <col min="14091" max="14092" width="0" hidden="1" customWidth="1"/>
    <col min="14093" max="14093" width="10.42578125" customWidth="1"/>
    <col min="14337" max="14337" width="8.5703125" customWidth="1"/>
    <col min="14338" max="14338" width="9.42578125" customWidth="1"/>
    <col min="14343" max="14343" width="17.7109375" customWidth="1"/>
    <col min="14344" max="14344" width="8" customWidth="1"/>
    <col min="14345" max="14345" width="8.140625" customWidth="1"/>
    <col min="14346" max="14346" width="13.85546875" bestFit="1" customWidth="1"/>
    <col min="14347" max="14348" width="0" hidden="1" customWidth="1"/>
    <col min="14349" max="14349" width="10.42578125" customWidth="1"/>
    <col min="14593" max="14593" width="8.5703125" customWidth="1"/>
    <col min="14594" max="14594" width="9.42578125" customWidth="1"/>
    <col min="14599" max="14599" width="17.7109375" customWidth="1"/>
    <col min="14600" max="14600" width="8" customWidth="1"/>
    <col min="14601" max="14601" width="8.140625" customWidth="1"/>
    <col min="14602" max="14602" width="13.85546875" bestFit="1" customWidth="1"/>
    <col min="14603" max="14604" width="0" hidden="1" customWidth="1"/>
    <col min="14605" max="14605" width="10.42578125" customWidth="1"/>
    <col min="14849" max="14849" width="8.5703125" customWidth="1"/>
    <col min="14850" max="14850" width="9.42578125" customWidth="1"/>
    <col min="14855" max="14855" width="17.7109375" customWidth="1"/>
    <col min="14856" max="14856" width="8" customWidth="1"/>
    <col min="14857" max="14857" width="8.140625" customWidth="1"/>
    <col min="14858" max="14858" width="13.85546875" bestFit="1" customWidth="1"/>
    <col min="14859" max="14860" width="0" hidden="1" customWidth="1"/>
    <col min="14861" max="14861" width="10.42578125" customWidth="1"/>
    <col min="15105" max="15105" width="8.5703125" customWidth="1"/>
    <col min="15106" max="15106" width="9.42578125" customWidth="1"/>
    <col min="15111" max="15111" width="17.7109375" customWidth="1"/>
    <col min="15112" max="15112" width="8" customWidth="1"/>
    <col min="15113" max="15113" width="8.140625" customWidth="1"/>
    <col min="15114" max="15114" width="13.85546875" bestFit="1" customWidth="1"/>
    <col min="15115" max="15116" width="0" hidden="1" customWidth="1"/>
    <col min="15117" max="15117" width="10.42578125" customWidth="1"/>
    <col min="15361" max="15361" width="8.5703125" customWidth="1"/>
    <col min="15362" max="15362" width="9.42578125" customWidth="1"/>
    <col min="15367" max="15367" width="17.7109375" customWidth="1"/>
    <col min="15368" max="15368" width="8" customWidth="1"/>
    <col min="15369" max="15369" width="8.140625" customWidth="1"/>
    <col min="15370" max="15370" width="13.85546875" bestFit="1" customWidth="1"/>
    <col min="15371" max="15372" width="0" hidden="1" customWidth="1"/>
    <col min="15373" max="15373" width="10.42578125" customWidth="1"/>
    <col min="15617" max="15617" width="8.5703125" customWidth="1"/>
    <col min="15618" max="15618" width="9.42578125" customWidth="1"/>
    <col min="15623" max="15623" width="17.7109375" customWidth="1"/>
    <col min="15624" max="15624" width="8" customWidth="1"/>
    <col min="15625" max="15625" width="8.140625" customWidth="1"/>
    <col min="15626" max="15626" width="13.85546875" bestFit="1" customWidth="1"/>
    <col min="15627" max="15628" width="0" hidden="1" customWidth="1"/>
    <col min="15629" max="15629" width="10.42578125" customWidth="1"/>
    <col min="15873" max="15873" width="8.5703125" customWidth="1"/>
    <col min="15874" max="15874" width="9.42578125" customWidth="1"/>
    <col min="15879" max="15879" width="17.7109375" customWidth="1"/>
    <col min="15880" max="15880" width="8" customWidth="1"/>
    <col min="15881" max="15881" width="8.140625" customWidth="1"/>
    <col min="15882" max="15882" width="13.85546875" bestFit="1" customWidth="1"/>
    <col min="15883" max="15884" width="0" hidden="1" customWidth="1"/>
    <col min="15885" max="15885" width="10.42578125" customWidth="1"/>
    <col min="16129" max="16129" width="8.5703125" customWidth="1"/>
    <col min="16130" max="16130" width="9.42578125" customWidth="1"/>
    <col min="16135" max="16135" width="17.7109375" customWidth="1"/>
    <col min="16136" max="16136" width="8" customWidth="1"/>
    <col min="16137" max="16137" width="8.140625" customWidth="1"/>
    <col min="16138" max="16138" width="13.85546875" bestFit="1" customWidth="1"/>
    <col min="16139" max="16140" width="0" hidden="1" customWidth="1"/>
    <col min="16141" max="16141" width="10.42578125" customWidth="1"/>
  </cols>
  <sheetData>
    <row r="1" spans="1:11" ht="15" customHeight="1" x14ac:dyDescent="0.25">
      <c r="A1" s="181" t="s">
        <v>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63" customHeight="1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1" ht="15" customHeight="1" x14ac:dyDescent="0.25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"/>
    </row>
    <row r="4" spans="1:11" ht="15" customHeight="1" x14ac:dyDescent="0.25">
      <c r="A4" s="182" t="s">
        <v>0</v>
      </c>
      <c r="B4" s="182"/>
      <c r="C4" s="182" t="s">
        <v>6</v>
      </c>
      <c r="D4" s="182"/>
      <c r="E4" s="182"/>
      <c r="F4" s="182"/>
      <c r="G4" s="182"/>
      <c r="H4" s="6" t="s">
        <v>1</v>
      </c>
      <c r="I4" s="6" t="s">
        <v>2</v>
      </c>
      <c r="J4" s="6" t="s">
        <v>3</v>
      </c>
      <c r="K4" s="1"/>
    </row>
    <row r="5" spans="1:11" ht="15" customHeight="1" x14ac:dyDescent="0.25">
      <c r="A5" s="184"/>
      <c r="B5" s="185"/>
      <c r="C5" s="184"/>
      <c r="D5" s="186"/>
      <c r="E5" s="186"/>
      <c r="F5" s="186"/>
      <c r="G5" s="185"/>
      <c r="H5" s="6"/>
      <c r="I5" s="6"/>
      <c r="J5" s="6"/>
      <c r="K5" s="1"/>
    </row>
    <row r="6" spans="1:11" x14ac:dyDescent="0.25">
      <c r="A6" s="11"/>
      <c r="B6" s="12"/>
      <c r="C6" s="11"/>
      <c r="D6" s="14"/>
      <c r="E6" s="14"/>
      <c r="F6" s="14"/>
      <c r="G6" s="12"/>
      <c r="H6" s="13"/>
      <c r="I6" s="12"/>
      <c r="J6" s="4"/>
      <c r="K6" s="5"/>
    </row>
    <row r="7" spans="1:11" x14ac:dyDescent="0.25">
      <c r="A7" s="187" t="s">
        <v>17</v>
      </c>
      <c r="B7" s="187"/>
      <c r="C7" s="188" t="s">
        <v>9</v>
      </c>
      <c r="D7" s="189"/>
      <c r="E7" s="189"/>
      <c r="F7" s="189"/>
      <c r="G7" s="190"/>
      <c r="H7" s="13" t="s">
        <v>4</v>
      </c>
      <c r="I7" s="2">
        <v>3142.3</v>
      </c>
      <c r="J7" s="3">
        <f>I7*3</f>
        <v>9426.9000000000015</v>
      </c>
      <c r="K7" s="5"/>
    </row>
    <row r="8" spans="1:11" x14ac:dyDescent="0.25">
      <c r="A8" s="39"/>
      <c r="B8" s="40"/>
      <c r="C8" s="188" t="s">
        <v>11</v>
      </c>
      <c r="D8" s="189"/>
      <c r="E8" s="189"/>
      <c r="F8" s="189"/>
      <c r="G8" s="190"/>
      <c r="H8" s="18" t="s">
        <v>4</v>
      </c>
      <c r="I8" s="10">
        <v>3090.5</v>
      </c>
      <c r="J8" s="3">
        <f>I8*0.13</f>
        <v>401.76499999999999</v>
      </c>
      <c r="K8" s="5"/>
    </row>
    <row r="9" spans="1:11" x14ac:dyDescent="0.25">
      <c r="A9" s="11"/>
      <c r="B9" s="12"/>
      <c r="C9" s="188" t="s">
        <v>14</v>
      </c>
      <c r="D9" s="189"/>
      <c r="E9" s="189"/>
      <c r="F9" s="189"/>
      <c r="G9" s="190"/>
      <c r="H9" s="13" t="s">
        <v>7</v>
      </c>
      <c r="I9" s="10">
        <v>31</v>
      </c>
      <c r="J9" s="3">
        <f>I9*0.62</f>
        <v>19.22</v>
      </c>
      <c r="K9" s="5"/>
    </row>
    <row r="10" spans="1:11" x14ac:dyDescent="0.25">
      <c r="A10" s="179"/>
      <c r="B10" s="180"/>
      <c r="C10" s="188" t="s">
        <v>15</v>
      </c>
      <c r="D10" s="189"/>
      <c r="E10" s="189"/>
      <c r="F10" s="189"/>
      <c r="G10" s="190"/>
      <c r="H10" s="13"/>
      <c r="I10" s="12"/>
      <c r="J10" s="3">
        <v>2540.06</v>
      </c>
      <c r="K10" s="5"/>
    </row>
    <row r="11" spans="1:11" x14ac:dyDescent="0.25">
      <c r="A11" s="124"/>
      <c r="B11" s="125"/>
      <c r="C11" s="188" t="s">
        <v>46</v>
      </c>
      <c r="D11" s="189"/>
      <c r="E11" s="189"/>
      <c r="F11" s="189"/>
      <c r="G11" s="190"/>
      <c r="H11" s="18"/>
      <c r="I11" s="125"/>
      <c r="J11" s="3">
        <v>1000</v>
      </c>
      <c r="K11" s="5"/>
    </row>
    <row r="12" spans="1:11" ht="14.25" customHeight="1" x14ac:dyDescent="0.25">
      <c r="A12" s="7"/>
      <c r="B12" s="8"/>
      <c r="C12" s="188" t="s">
        <v>47</v>
      </c>
      <c r="D12" s="189"/>
      <c r="E12" s="189"/>
      <c r="F12" s="189"/>
      <c r="G12" s="190"/>
      <c r="H12" s="9"/>
      <c r="I12" s="8"/>
      <c r="J12" s="3">
        <v>1000</v>
      </c>
      <c r="K12" s="5"/>
    </row>
    <row r="13" spans="1:11" ht="14.25" customHeight="1" x14ac:dyDescent="0.25">
      <c r="A13" s="157"/>
      <c r="B13" s="158"/>
      <c r="C13" s="159" t="s">
        <v>64</v>
      </c>
      <c r="D13" s="160"/>
      <c r="E13" s="160"/>
      <c r="F13" s="160"/>
      <c r="G13" s="161"/>
      <c r="H13" s="18" t="s">
        <v>24</v>
      </c>
      <c r="I13" s="158">
        <v>1</v>
      </c>
      <c r="J13" s="3">
        <v>500</v>
      </c>
      <c r="K13" s="5"/>
    </row>
    <row r="14" spans="1:11" ht="13.5" customHeight="1" x14ac:dyDescent="0.25">
      <c r="A14" s="179" t="s">
        <v>5</v>
      </c>
      <c r="B14" s="180"/>
      <c r="C14" s="15"/>
      <c r="D14" s="16"/>
      <c r="E14" s="16"/>
      <c r="F14" s="16"/>
      <c r="G14" s="17"/>
      <c r="H14" s="13"/>
      <c r="I14" s="12"/>
      <c r="J14" s="4">
        <f>SUM(J7:J13)</f>
        <v>14887.945</v>
      </c>
      <c r="K14" s="5"/>
    </row>
    <row r="15" spans="1:11" ht="13.5" customHeight="1" x14ac:dyDescent="0.25">
      <c r="A15" s="27"/>
      <c r="B15" s="28"/>
      <c r="C15" s="24"/>
      <c r="D15" s="25"/>
      <c r="E15" s="25"/>
      <c r="F15" s="25"/>
      <c r="G15" s="26"/>
      <c r="H15" s="18"/>
      <c r="I15" s="28"/>
      <c r="J15" s="4"/>
      <c r="K15" s="5"/>
    </row>
    <row r="16" spans="1:11" x14ac:dyDescent="0.25">
      <c r="A16" s="187" t="s">
        <v>16</v>
      </c>
      <c r="B16" s="187"/>
      <c r="C16" s="188" t="s">
        <v>9</v>
      </c>
      <c r="D16" s="189"/>
      <c r="E16" s="189"/>
      <c r="F16" s="189"/>
      <c r="G16" s="190"/>
      <c r="H16" s="18" t="s">
        <v>4</v>
      </c>
      <c r="I16" s="2">
        <v>3142.3</v>
      </c>
      <c r="J16" s="3">
        <f>I16*3</f>
        <v>9426.9000000000015</v>
      </c>
      <c r="K16" s="5"/>
    </row>
    <row r="17" spans="1:11" x14ac:dyDescent="0.25">
      <c r="A17" s="39"/>
      <c r="B17" s="40"/>
      <c r="C17" s="188" t="s">
        <v>11</v>
      </c>
      <c r="D17" s="189"/>
      <c r="E17" s="189"/>
      <c r="F17" s="189"/>
      <c r="G17" s="190"/>
      <c r="H17" s="18" t="s">
        <v>4</v>
      </c>
      <c r="I17" s="10">
        <v>3090.5</v>
      </c>
      <c r="J17" s="3">
        <f>I17*0.13</f>
        <v>401.76499999999999</v>
      </c>
      <c r="K17" s="5"/>
    </row>
    <row r="18" spans="1:11" x14ac:dyDescent="0.25">
      <c r="A18" s="70"/>
      <c r="B18" s="71"/>
      <c r="C18" s="188" t="s">
        <v>18</v>
      </c>
      <c r="D18" s="189"/>
      <c r="E18" s="189"/>
      <c r="F18" s="189"/>
      <c r="G18" s="190"/>
      <c r="H18" s="18" t="s">
        <v>7</v>
      </c>
      <c r="I18" s="10">
        <v>31</v>
      </c>
      <c r="J18" s="3">
        <f>I18*0.62</f>
        <v>19.22</v>
      </c>
      <c r="K18" s="5"/>
    </row>
    <row r="19" spans="1:11" x14ac:dyDescent="0.25">
      <c r="A19" s="179"/>
      <c r="B19" s="180"/>
      <c r="C19" s="188" t="s">
        <v>19</v>
      </c>
      <c r="D19" s="189"/>
      <c r="E19" s="189"/>
      <c r="F19" s="189"/>
      <c r="G19" s="190"/>
      <c r="H19" s="18"/>
      <c r="I19" s="71"/>
      <c r="J19" s="3">
        <v>2536.15</v>
      </c>
      <c r="K19" s="5"/>
    </row>
    <row r="20" spans="1:11" x14ac:dyDescent="0.25">
      <c r="A20" s="124"/>
      <c r="B20" s="125"/>
      <c r="C20" s="188" t="s">
        <v>46</v>
      </c>
      <c r="D20" s="189"/>
      <c r="E20" s="189"/>
      <c r="F20" s="189"/>
      <c r="G20" s="190"/>
      <c r="H20" s="18"/>
      <c r="I20" s="125"/>
      <c r="J20" s="3">
        <v>1000</v>
      </c>
      <c r="K20" s="5"/>
    </row>
    <row r="21" spans="1:11" x14ac:dyDescent="0.25">
      <c r="A21" s="70"/>
      <c r="B21" s="71"/>
      <c r="C21" s="188" t="s">
        <v>47</v>
      </c>
      <c r="D21" s="189"/>
      <c r="E21" s="189"/>
      <c r="F21" s="189"/>
      <c r="G21" s="190"/>
      <c r="H21" s="18"/>
      <c r="I21" s="125"/>
      <c r="J21" s="3">
        <v>1000</v>
      </c>
      <c r="K21" s="5"/>
    </row>
    <row r="22" spans="1:11" x14ac:dyDescent="0.25">
      <c r="A22" s="162"/>
      <c r="B22" s="163"/>
      <c r="C22" s="159" t="s">
        <v>64</v>
      </c>
      <c r="D22" s="160"/>
      <c r="E22" s="160"/>
      <c r="F22" s="160"/>
      <c r="G22" s="161"/>
      <c r="H22" s="18" t="s">
        <v>24</v>
      </c>
      <c r="I22" s="158">
        <v>1</v>
      </c>
      <c r="J22" s="3">
        <v>500</v>
      </c>
      <c r="K22" s="5"/>
    </row>
    <row r="23" spans="1:11" x14ac:dyDescent="0.25">
      <c r="A23" s="191" t="s">
        <v>5</v>
      </c>
      <c r="B23" s="192"/>
      <c r="C23" s="34"/>
      <c r="D23" s="35"/>
      <c r="E23" s="35"/>
      <c r="F23" s="35"/>
      <c r="G23" s="36"/>
      <c r="H23" s="37"/>
      <c r="I23" s="76"/>
      <c r="J23" s="38">
        <f>SUM(J16:J22)</f>
        <v>14884.035</v>
      </c>
      <c r="K23" s="5"/>
    </row>
    <row r="24" spans="1:11" x14ac:dyDescent="0.25">
      <c r="A24" s="202"/>
      <c r="B24" s="203"/>
      <c r="C24" s="193"/>
      <c r="D24" s="194"/>
      <c r="E24" s="194"/>
      <c r="F24" s="194"/>
      <c r="G24" s="195"/>
      <c r="H24" s="75"/>
      <c r="I24" s="75"/>
      <c r="J24" s="44"/>
      <c r="K24" s="5"/>
    </row>
    <row r="25" spans="1:11" hidden="1" x14ac:dyDescent="0.25">
      <c r="A25" s="79"/>
      <c r="B25" s="79"/>
      <c r="C25" s="80"/>
      <c r="D25" s="80"/>
      <c r="E25" s="80"/>
      <c r="F25" s="80"/>
      <c r="G25" s="80"/>
      <c r="H25" s="79"/>
      <c r="I25" s="79"/>
      <c r="J25" s="81"/>
      <c r="K25" s="5"/>
    </row>
    <row r="26" spans="1:11" hidden="1" x14ac:dyDescent="0.25">
      <c r="A26" s="79"/>
      <c r="B26" s="79"/>
      <c r="C26" s="80"/>
      <c r="D26" s="80"/>
      <c r="E26" s="80"/>
      <c r="F26" s="80"/>
      <c r="G26" s="80"/>
      <c r="H26" s="79"/>
      <c r="I26" s="79"/>
      <c r="J26" s="81"/>
      <c r="K26" s="5"/>
    </row>
    <row r="27" spans="1:11" hidden="1" x14ac:dyDescent="0.25">
      <c r="A27" s="79"/>
      <c r="B27" s="79"/>
      <c r="C27" s="80"/>
      <c r="D27" s="80"/>
      <c r="E27" s="80"/>
      <c r="F27" s="80"/>
      <c r="G27" s="80"/>
      <c r="H27" s="79"/>
      <c r="I27" s="79"/>
      <c r="J27" s="81"/>
      <c r="K27" s="5"/>
    </row>
    <row r="28" spans="1:11" ht="13.5" customHeight="1" x14ac:dyDescent="0.25">
      <c r="A28" s="67"/>
      <c r="B28" s="68"/>
      <c r="C28" s="204"/>
      <c r="D28" s="205"/>
      <c r="E28" s="205"/>
      <c r="F28" s="205"/>
      <c r="G28" s="206"/>
      <c r="H28" s="69"/>
      <c r="I28" s="69"/>
      <c r="J28" s="50"/>
      <c r="K28" s="5"/>
    </row>
    <row r="29" spans="1:11" ht="13.5" customHeight="1" x14ac:dyDescent="0.25">
      <c r="A29" s="187" t="s">
        <v>20</v>
      </c>
      <c r="B29" s="187"/>
      <c r="C29" s="188" t="s">
        <v>9</v>
      </c>
      <c r="D29" s="189"/>
      <c r="E29" s="189"/>
      <c r="F29" s="189"/>
      <c r="G29" s="190"/>
      <c r="H29" s="18" t="s">
        <v>4</v>
      </c>
      <c r="I29" s="2">
        <v>3142.3</v>
      </c>
      <c r="J29" s="3">
        <f>I29*3</f>
        <v>9426.9000000000015</v>
      </c>
      <c r="K29" s="5"/>
    </row>
    <row r="30" spans="1:11" ht="13.5" customHeight="1" x14ac:dyDescent="0.25">
      <c r="A30" s="39"/>
      <c r="B30" s="40"/>
      <c r="C30" s="188" t="s">
        <v>11</v>
      </c>
      <c r="D30" s="189"/>
      <c r="E30" s="189"/>
      <c r="F30" s="189"/>
      <c r="G30" s="190"/>
      <c r="H30" s="18" t="s">
        <v>4</v>
      </c>
      <c r="I30" s="10">
        <v>3090.5</v>
      </c>
      <c r="J30" s="3">
        <f>I30*0.13</f>
        <v>401.76499999999999</v>
      </c>
      <c r="K30" s="5"/>
    </row>
    <row r="31" spans="1:11" ht="13.5" customHeight="1" x14ac:dyDescent="0.25">
      <c r="A31" s="70"/>
      <c r="B31" s="71"/>
      <c r="C31" s="188" t="s">
        <v>21</v>
      </c>
      <c r="D31" s="189"/>
      <c r="E31" s="189"/>
      <c r="F31" s="189"/>
      <c r="G31" s="190"/>
      <c r="H31" s="18" t="s">
        <v>7</v>
      </c>
      <c r="I31" s="10">
        <v>31</v>
      </c>
      <c r="J31" s="3">
        <f>I31*0.62</f>
        <v>19.22</v>
      </c>
      <c r="K31" s="5"/>
    </row>
    <row r="32" spans="1:11" ht="13.5" customHeight="1" x14ac:dyDescent="0.25">
      <c r="A32" s="179"/>
      <c r="B32" s="180"/>
      <c r="C32" s="188" t="s">
        <v>22</v>
      </c>
      <c r="D32" s="189"/>
      <c r="E32" s="189"/>
      <c r="F32" s="189"/>
      <c r="G32" s="190"/>
      <c r="H32" s="18"/>
      <c r="I32" s="71"/>
      <c r="J32" s="3">
        <v>2238.31</v>
      </c>
      <c r="K32" s="5"/>
    </row>
    <row r="33" spans="1:11" x14ac:dyDescent="0.25">
      <c r="A33" s="70"/>
      <c r="B33" s="71"/>
      <c r="C33" s="176" t="s">
        <v>23</v>
      </c>
      <c r="D33" s="177"/>
      <c r="E33" s="177"/>
      <c r="F33" s="177"/>
      <c r="G33" s="178"/>
      <c r="H33" s="18" t="s">
        <v>24</v>
      </c>
      <c r="I33" s="71">
        <v>1</v>
      </c>
      <c r="J33" s="3">
        <v>1000</v>
      </c>
      <c r="K33" s="5"/>
    </row>
    <row r="34" spans="1:11" x14ac:dyDescent="0.25">
      <c r="A34" s="82"/>
      <c r="B34" s="83"/>
      <c r="C34" s="176" t="s">
        <v>28</v>
      </c>
      <c r="D34" s="177"/>
      <c r="E34" s="177"/>
      <c r="F34" s="177"/>
      <c r="G34" s="178"/>
      <c r="H34" s="37" t="s">
        <v>24</v>
      </c>
      <c r="I34" s="83">
        <v>1</v>
      </c>
      <c r="J34" s="84">
        <v>50000</v>
      </c>
      <c r="K34" s="5"/>
    </row>
    <row r="35" spans="1:11" x14ac:dyDescent="0.25">
      <c r="A35" s="126"/>
      <c r="B35" s="127"/>
      <c r="C35" s="188" t="s">
        <v>46</v>
      </c>
      <c r="D35" s="189"/>
      <c r="E35" s="189"/>
      <c r="F35" s="189"/>
      <c r="G35" s="190"/>
      <c r="H35" s="18"/>
      <c r="I35" s="125"/>
      <c r="J35" s="3">
        <v>1000</v>
      </c>
      <c r="K35" s="5"/>
    </row>
    <row r="36" spans="1:11" x14ac:dyDescent="0.25">
      <c r="A36" s="126"/>
      <c r="B36" s="127"/>
      <c r="C36" s="188" t="s">
        <v>47</v>
      </c>
      <c r="D36" s="189"/>
      <c r="E36" s="189"/>
      <c r="F36" s="189"/>
      <c r="G36" s="190"/>
      <c r="H36" s="18"/>
      <c r="I36" s="125"/>
      <c r="J36" s="3">
        <v>1000</v>
      </c>
      <c r="K36" s="5"/>
    </row>
    <row r="37" spans="1:11" x14ac:dyDescent="0.25">
      <c r="A37" s="162"/>
      <c r="B37" s="163"/>
      <c r="C37" s="159" t="s">
        <v>64</v>
      </c>
      <c r="D37" s="160"/>
      <c r="E37" s="160"/>
      <c r="F37" s="160"/>
      <c r="G37" s="161"/>
      <c r="H37" s="18" t="s">
        <v>24</v>
      </c>
      <c r="I37" s="158">
        <v>1</v>
      </c>
      <c r="J37" s="3">
        <v>500</v>
      </c>
      <c r="K37" s="5"/>
    </row>
    <row r="38" spans="1:11" x14ac:dyDescent="0.25">
      <c r="A38" s="191" t="s">
        <v>5</v>
      </c>
      <c r="B38" s="192"/>
      <c r="C38" s="34"/>
      <c r="D38" s="35"/>
      <c r="E38" s="35"/>
      <c r="F38" s="35"/>
      <c r="G38" s="36"/>
      <c r="H38" s="37"/>
      <c r="I38" s="76"/>
      <c r="J38" s="38">
        <f>SUM(J29:J37)</f>
        <v>65586.195000000007</v>
      </c>
      <c r="K38" s="5"/>
    </row>
    <row r="39" spans="1:11" x14ac:dyDescent="0.25">
      <c r="A39" s="202"/>
      <c r="B39" s="203"/>
      <c r="C39" s="193"/>
      <c r="D39" s="194"/>
      <c r="E39" s="194"/>
      <c r="F39" s="194"/>
      <c r="G39" s="195"/>
      <c r="H39" s="75"/>
      <c r="I39" s="75"/>
      <c r="J39" s="44"/>
      <c r="K39" s="5"/>
    </row>
    <row r="40" spans="1:11" x14ac:dyDescent="0.25">
      <c r="A40" s="77"/>
      <c r="B40" s="78"/>
      <c r="C40" s="72"/>
      <c r="D40" s="73"/>
      <c r="E40" s="73"/>
      <c r="F40" s="73"/>
      <c r="G40" s="74"/>
      <c r="H40" s="75"/>
      <c r="I40" s="75"/>
      <c r="J40" s="44"/>
      <c r="K40" s="5"/>
    </row>
    <row r="41" spans="1:11" x14ac:dyDescent="0.25">
      <c r="A41" s="187" t="s">
        <v>29</v>
      </c>
      <c r="B41" s="187"/>
      <c r="C41" s="188" t="s">
        <v>9</v>
      </c>
      <c r="D41" s="189"/>
      <c r="E41" s="189"/>
      <c r="F41" s="189"/>
      <c r="G41" s="190"/>
      <c r="H41" s="18" t="s">
        <v>4</v>
      </c>
      <c r="I41" s="2">
        <v>3142.3</v>
      </c>
      <c r="J41" s="3">
        <f>I41*3</f>
        <v>9426.9000000000015</v>
      </c>
      <c r="K41" s="5"/>
    </row>
    <row r="42" spans="1:11" x14ac:dyDescent="0.25">
      <c r="A42" s="87"/>
      <c r="B42" s="88"/>
      <c r="C42" s="188" t="s">
        <v>11</v>
      </c>
      <c r="D42" s="189"/>
      <c r="E42" s="189"/>
      <c r="F42" s="189"/>
      <c r="G42" s="190"/>
      <c r="H42" s="18" t="s">
        <v>4</v>
      </c>
      <c r="I42" s="10">
        <v>3090.5</v>
      </c>
      <c r="J42" s="3">
        <f>I42*0.13</f>
        <v>401.76499999999999</v>
      </c>
      <c r="K42" s="5"/>
    </row>
    <row r="43" spans="1:11" x14ac:dyDescent="0.25">
      <c r="A43" s="85"/>
      <c r="B43" s="86"/>
      <c r="C43" s="188" t="s">
        <v>30</v>
      </c>
      <c r="D43" s="189"/>
      <c r="E43" s="189"/>
      <c r="F43" s="189"/>
      <c r="G43" s="190"/>
      <c r="H43" s="18" t="s">
        <v>7</v>
      </c>
      <c r="I43" s="10">
        <v>31</v>
      </c>
      <c r="J43" s="3">
        <f>I43*0.62</f>
        <v>19.22</v>
      </c>
      <c r="K43" s="5"/>
    </row>
    <row r="44" spans="1:11" x14ac:dyDescent="0.25">
      <c r="A44" s="179"/>
      <c r="B44" s="180"/>
      <c r="C44" s="188" t="s">
        <v>31</v>
      </c>
      <c r="D44" s="189"/>
      <c r="E44" s="189"/>
      <c r="F44" s="189"/>
      <c r="G44" s="190"/>
      <c r="H44" s="18"/>
      <c r="I44" s="86"/>
      <c r="J44" s="3">
        <v>3067.4</v>
      </c>
      <c r="K44" s="5"/>
    </row>
    <row r="45" spans="1:11" x14ac:dyDescent="0.25">
      <c r="A45" s="124"/>
      <c r="B45" s="125"/>
      <c r="C45" s="188" t="s">
        <v>46</v>
      </c>
      <c r="D45" s="189"/>
      <c r="E45" s="189"/>
      <c r="F45" s="189"/>
      <c r="G45" s="190"/>
      <c r="H45" s="18"/>
      <c r="I45" s="125"/>
      <c r="J45" s="3">
        <v>1000</v>
      </c>
      <c r="K45" s="5"/>
    </row>
    <row r="46" spans="1:11" x14ac:dyDescent="0.25">
      <c r="A46" s="85"/>
      <c r="B46" s="86"/>
      <c r="C46" s="188" t="s">
        <v>47</v>
      </c>
      <c r="D46" s="189"/>
      <c r="E46" s="189"/>
      <c r="F46" s="189"/>
      <c r="G46" s="190"/>
      <c r="H46" s="18"/>
      <c r="I46" s="125"/>
      <c r="J46" s="3">
        <v>1000</v>
      </c>
      <c r="K46" s="5"/>
    </row>
    <row r="47" spans="1:11" x14ac:dyDescent="0.25">
      <c r="A47" s="174"/>
      <c r="B47" s="175"/>
      <c r="C47" s="188" t="s">
        <v>68</v>
      </c>
      <c r="D47" s="189"/>
      <c r="E47" s="189"/>
      <c r="F47" s="189"/>
      <c r="G47" s="190"/>
      <c r="H47" s="18" t="s">
        <v>24</v>
      </c>
      <c r="I47" s="173">
        <v>1</v>
      </c>
      <c r="J47" s="3">
        <v>5600</v>
      </c>
      <c r="K47" s="5"/>
    </row>
    <row r="48" spans="1:11" x14ac:dyDescent="0.25">
      <c r="A48" s="162"/>
      <c r="B48" s="163"/>
      <c r="C48" s="159" t="s">
        <v>64</v>
      </c>
      <c r="D48" s="160"/>
      <c r="E48" s="160"/>
      <c r="F48" s="160"/>
      <c r="G48" s="161"/>
      <c r="H48" s="18" t="s">
        <v>24</v>
      </c>
      <c r="I48" s="158">
        <v>1</v>
      </c>
      <c r="J48" s="3">
        <v>500</v>
      </c>
      <c r="K48" s="5"/>
    </row>
    <row r="49" spans="1:11" x14ac:dyDescent="0.25">
      <c r="A49" s="191" t="s">
        <v>5</v>
      </c>
      <c r="B49" s="192"/>
      <c r="C49" s="34"/>
      <c r="D49" s="35"/>
      <c r="E49" s="35"/>
      <c r="F49" s="35"/>
      <c r="G49" s="36"/>
      <c r="H49" s="37"/>
      <c r="I49" s="89"/>
      <c r="J49" s="38">
        <f>SUM(J41:J48)</f>
        <v>21015.285</v>
      </c>
      <c r="K49" s="5"/>
    </row>
    <row r="50" spans="1:11" x14ac:dyDescent="0.25">
      <c r="A50" s="61"/>
      <c r="B50" s="62"/>
      <c r="C50" s="58"/>
      <c r="D50" s="59"/>
      <c r="E50" s="59"/>
      <c r="F50" s="59"/>
      <c r="G50" s="60"/>
      <c r="H50" s="57"/>
      <c r="I50" s="57"/>
      <c r="J50" s="44"/>
      <c r="K50" s="5"/>
    </row>
    <row r="51" spans="1:11" x14ac:dyDescent="0.25">
      <c r="A51" s="93"/>
      <c r="B51" s="94"/>
      <c r="C51" s="95"/>
      <c r="D51" s="96"/>
      <c r="E51" s="96"/>
      <c r="F51" s="96"/>
      <c r="G51" s="97"/>
      <c r="H51" s="75"/>
      <c r="I51" s="75"/>
      <c r="J51" s="44"/>
      <c r="K51" s="5"/>
    </row>
    <row r="52" spans="1:11" x14ac:dyDescent="0.25">
      <c r="A52" s="187" t="s">
        <v>32</v>
      </c>
      <c r="B52" s="187"/>
      <c r="C52" s="188" t="s">
        <v>9</v>
      </c>
      <c r="D52" s="189"/>
      <c r="E52" s="189"/>
      <c r="F52" s="189"/>
      <c r="G52" s="190"/>
      <c r="H52" s="18" t="s">
        <v>4</v>
      </c>
      <c r="I52" s="2">
        <v>3142.3</v>
      </c>
      <c r="J52" s="3">
        <f>I52*3</f>
        <v>9426.9000000000015</v>
      </c>
      <c r="K52" s="5"/>
    </row>
    <row r="53" spans="1:11" x14ac:dyDescent="0.25">
      <c r="A53" s="98"/>
      <c r="B53" s="99"/>
      <c r="C53" s="188" t="s">
        <v>11</v>
      </c>
      <c r="D53" s="189"/>
      <c r="E53" s="189"/>
      <c r="F53" s="189"/>
      <c r="G53" s="190"/>
      <c r="H53" s="18" t="s">
        <v>4</v>
      </c>
      <c r="I53" s="10">
        <v>3090.5</v>
      </c>
      <c r="J53" s="3">
        <f>I53*0.13</f>
        <v>401.76499999999999</v>
      </c>
      <c r="K53" s="5"/>
    </row>
    <row r="54" spans="1:11" x14ac:dyDescent="0.25">
      <c r="A54" s="90"/>
      <c r="B54" s="91"/>
      <c r="C54" s="188" t="s">
        <v>33</v>
      </c>
      <c r="D54" s="189"/>
      <c r="E54" s="189"/>
      <c r="F54" s="189"/>
      <c r="G54" s="190"/>
      <c r="H54" s="18" t="s">
        <v>7</v>
      </c>
      <c r="I54" s="10">
        <v>31</v>
      </c>
      <c r="J54" s="3">
        <f>I54*0.62</f>
        <v>19.22</v>
      </c>
      <c r="K54" s="5"/>
    </row>
    <row r="55" spans="1:11" x14ac:dyDescent="0.25">
      <c r="A55" s="179"/>
      <c r="B55" s="180"/>
      <c r="C55" s="188" t="s">
        <v>34</v>
      </c>
      <c r="D55" s="189"/>
      <c r="E55" s="189"/>
      <c r="F55" s="189"/>
      <c r="G55" s="190"/>
      <c r="H55" s="18"/>
      <c r="I55" s="91"/>
      <c r="J55" s="3">
        <v>2469.3200000000002</v>
      </c>
      <c r="K55" s="5"/>
    </row>
    <row r="56" spans="1:11" x14ac:dyDescent="0.25">
      <c r="A56" s="124"/>
      <c r="B56" s="125"/>
      <c r="C56" s="188" t="s">
        <v>46</v>
      </c>
      <c r="D56" s="189"/>
      <c r="E56" s="189"/>
      <c r="F56" s="189"/>
      <c r="G56" s="190"/>
      <c r="H56" s="18"/>
      <c r="I56" s="125"/>
      <c r="J56" s="3">
        <v>1000</v>
      </c>
      <c r="K56" s="5"/>
    </row>
    <row r="57" spans="1:11" x14ac:dyDescent="0.25">
      <c r="A57" s="90"/>
      <c r="B57" s="91"/>
      <c r="C57" s="188" t="s">
        <v>47</v>
      </c>
      <c r="D57" s="189"/>
      <c r="E57" s="189"/>
      <c r="F57" s="189"/>
      <c r="G57" s="190"/>
      <c r="H57" s="18"/>
      <c r="I57" s="125"/>
      <c r="J57" s="3">
        <v>1000</v>
      </c>
      <c r="K57" s="5"/>
    </row>
    <row r="58" spans="1:11" x14ac:dyDescent="0.25">
      <c r="A58" s="162"/>
      <c r="B58" s="163"/>
      <c r="C58" s="159" t="s">
        <v>64</v>
      </c>
      <c r="D58" s="160"/>
      <c r="E58" s="160"/>
      <c r="F58" s="160"/>
      <c r="G58" s="161"/>
      <c r="H58" s="18" t="s">
        <v>24</v>
      </c>
      <c r="I58" s="158">
        <v>1</v>
      </c>
      <c r="J58" s="3">
        <v>500</v>
      </c>
      <c r="K58" s="5"/>
    </row>
    <row r="59" spans="1:11" x14ac:dyDescent="0.25">
      <c r="A59" s="191" t="s">
        <v>5</v>
      </c>
      <c r="B59" s="192"/>
      <c r="C59" s="34"/>
      <c r="D59" s="35"/>
      <c r="E59" s="35"/>
      <c r="F59" s="35"/>
      <c r="G59" s="36"/>
      <c r="H59" s="37"/>
      <c r="I59" s="92"/>
      <c r="J59" s="38">
        <f>SUM(J52:J58)</f>
        <v>14817.205</v>
      </c>
      <c r="K59" s="5"/>
    </row>
    <row r="60" spans="1:11" x14ac:dyDescent="0.25">
      <c r="A60" s="202"/>
      <c r="B60" s="203"/>
      <c r="C60" s="193"/>
      <c r="D60" s="194"/>
      <c r="E60" s="194"/>
      <c r="F60" s="194"/>
      <c r="G60" s="195"/>
      <c r="H60" s="75"/>
      <c r="I60" s="75"/>
      <c r="J60" s="44"/>
      <c r="K60" s="5"/>
    </row>
    <row r="61" spans="1:11" x14ac:dyDescent="0.25">
      <c r="A61" s="202"/>
      <c r="B61" s="203"/>
      <c r="C61" s="193"/>
      <c r="D61" s="194"/>
      <c r="E61" s="194"/>
      <c r="F61" s="194"/>
      <c r="G61" s="195"/>
      <c r="H61" s="75"/>
      <c r="I61" s="75"/>
      <c r="J61" s="44"/>
      <c r="K61" s="5"/>
    </row>
    <row r="62" spans="1:11" x14ac:dyDescent="0.25">
      <c r="A62" s="187" t="s">
        <v>35</v>
      </c>
      <c r="B62" s="187"/>
      <c r="C62" s="188" t="s">
        <v>9</v>
      </c>
      <c r="D62" s="189"/>
      <c r="E62" s="189"/>
      <c r="F62" s="189"/>
      <c r="G62" s="190"/>
      <c r="H62" s="18" t="s">
        <v>4</v>
      </c>
      <c r="I62" s="2">
        <v>3142.3</v>
      </c>
      <c r="J62" s="3">
        <f>I62*3</f>
        <v>9426.9000000000015</v>
      </c>
      <c r="K62" s="5"/>
    </row>
    <row r="63" spans="1:11" x14ac:dyDescent="0.25">
      <c r="A63" s="103"/>
      <c r="B63" s="104"/>
      <c r="C63" s="188" t="s">
        <v>11</v>
      </c>
      <c r="D63" s="189"/>
      <c r="E63" s="189"/>
      <c r="F63" s="189"/>
      <c r="G63" s="190"/>
      <c r="H63" s="18" t="s">
        <v>4</v>
      </c>
      <c r="I63" s="10">
        <v>3090.5</v>
      </c>
      <c r="J63" s="3">
        <f>I63*0.13</f>
        <v>401.76499999999999</v>
      </c>
      <c r="K63" s="5"/>
    </row>
    <row r="64" spans="1:11" x14ac:dyDescent="0.25">
      <c r="A64" s="100"/>
      <c r="B64" s="101"/>
      <c r="C64" s="188" t="s">
        <v>36</v>
      </c>
      <c r="D64" s="189"/>
      <c r="E64" s="189"/>
      <c r="F64" s="189"/>
      <c r="G64" s="190"/>
      <c r="H64" s="18" t="s">
        <v>7</v>
      </c>
      <c r="I64" s="10">
        <v>31</v>
      </c>
      <c r="J64" s="3">
        <f>I64*0.62</f>
        <v>19.22</v>
      </c>
      <c r="K64" s="5"/>
    </row>
    <row r="65" spans="1:11" x14ac:dyDescent="0.25">
      <c r="A65" s="179"/>
      <c r="B65" s="180"/>
      <c r="C65" s="188" t="s">
        <v>37</v>
      </c>
      <c r="D65" s="189"/>
      <c r="E65" s="189"/>
      <c r="F65" s="189"/>
      <c r="G65" s="190"/>
      <c r="H65" s="18"/>
      <c r="I65" s="101"/>
      <c r="J65" s="3">
        <v>2221.84</v>
      </c>
      <c r="K65" s="5"/>
    </row>
    <row r="66" spans="1:11" x14ac:dyDescent="0.25">
      <c r="A66" s="124"/>
      <c r="B66" s="125"/>
      <c r="C66" s="188" t="s">
        <v>46</v>
      </c>
      <c r="D66" s="189"/>
      <c r="E66" s="189"/>
      <c r="F66" s="189"/>
      <c r="G66" s="190"/>
      <c r="H66" s="18"/>
      <c r="I66" s="125"/>
      <c r="J66" s="3">
        <v>1000</v>
      </c>
      <c r="K66" s="5"/>
    </row>
    <row r="67" spans="1:11" x14ac:dyDescent="0.25">
      <c r="A67" s="100"/>
      <c r="B67" s="101"/>
      <c r="C67" s="188" t="s">
        <v>47</v>
      </c>
      <c r="D67" s="189"/>
      <c r="E67" s="189"/>
      <c r="F67" s="189"/>
      <c r="G67" s="190"/>
      <c r="H67" s="18"/>
      <c r="I67" s="125"/>
      <c r="J67" s="3">
        <v>1000</v>
      </c>
      <c r="K67" s="5"/>
    </row>
    <row r="68" spans="1:11" x14ac:dyDescent="0.25">
      <c r="A68" s="162"/>
      <c r="B68" s="163"/>
      <c r="C68" s="159" t="s">
        <v>64</v>
      </c>
      <c r="D68" s="160"/>
      <c r="E68" s="160"/>
      <c r="F68" s="160"/>
      <c r="G68" s="161"/>
      <c r="H68" s="18" t="s">
        <v>24</v>
      </c>
      <c r="I68" s="158">
        <v>1</v>
      </c>
      <c r="J68" s="3">
        <v>500</v>
      </c>
      <c r="K68" s="5"/>
    </row>
    <row r="69" spans="1:11" x14ac:dyDescent="0.25">
      <c r="A69" s="191" t="s">
        <v>5</v>
      </c>
      <c r="B69" s="192"/>
      <c r="C69" s="34"/>
      <c r="D69" s="35"/>
      <c r="E69" s="35"/>
      <c r="F69" s="35"/>
      <c r="G69" s="36"/>
      <c r="H69" s="37"/>
      <c r="I69" s="102"/>
      <c r="J69" s="38">
        <f>SUM(J62:J68)</f>
        <v>14569.725</v>
      </c>
      <c r="K69" s="5"/>
    </row>
    <row r="70" spans="1:11" x14ac:dyDescent="0.25">
      <c r="A70" s="202"/>
      <c r="B70" s="203"/>
      <c r="C70" s="193"/>
      <c r="D70" s="194"/>
      <c r="E70" s="194"/>
      <c r="F70" s="194"/>
      <c r="G70" s="195"/>
      <c r="H70" s="75"/>
      <c r="I70" s="75"/>
      <c r="J70" s="44"/>
      <c r="K70" s="5"/>
    </row>
    <row r="71" spans="1:11" x14ac:dyDescent="0.25">
      <c r="A71" s="187" t="s">
        <v>38</v>
      </c>
      <c r="B71" s="187"/>
      <c r="C71" s="188" t="s">
        <v>9</v>
      </c>
      <c r="D71" s="189"/>
      <c r="E71" s="189"/>
      <c r="F71" s="189"/>
      <c r="G71" s="190"/>
      <c r="H71" s="18" t="s">
        <v>4</v>
      </c>
      <c r="I71" s="2">
        <v>3142.3</v>
      </c>
      <c r="J71" s="3">
        <f>I71*3</f>
        <v>9426.9000000000015</v>
      </c>
      <c r="K71" s="5"/>
    </row>
    <row r="72" spans="1:11" x14ac:dyDescent="0.25">
      <c r="A72" s="105"/>
      <c r="B72" s="106"/>
      <c r="C72" s="188" t="s">
        <v>11</v>
      </c>
      <c r="D72" s="189"/>
      <c r="E72" s="189"/>
      <c r="F72" s="189"/>
      <c r="G72" s="190"/>
      <c r="H72" s="18" t="s">
        <v>4</v>
      </c>
      <c r="I72" s="10">
        <v>3090.5</v>
      </c>
      <c r="J72" s="3">
        <f>I72*0.13</f>
        <v>401.76499999999999</v>
      </c>
      <c r="K72" s="5"/>
    </row>
    <row r="73" spans="1:11" x14ac:dyDescent="0.25">
      <c r="A73" s="107"/>
      <c r="B73" s="108"/>
      <c r="C73" s="188" t="s">
        <v>39</v>
      </c>
      <c r="D73" s="189"/>
      <c r="E73" s="189"/>
      <c r="F73" s="189"/>
      <c r="G73" s="190"/>
      <c r="H73" s="18" t="s">
        <v>7</v>
      </c>
      <c r="I73" s="10">
        <v>31</v>
      </c>
      <c r="J73" s="3">
        <f>I73*0.62</f>
        <v>19.22</v>
      </c>
      <c r="K73" s="5"/>
    </row>
    <row r="74" spans="1:11" x14ac:dyDescent="0.25">
      <c r="A74" s="179"/>
      <c r="B74" s="180"/>
      <c r="C74" s="188" t="s">
        <v>40</v>
      </c>
      <c r="D74" s="189"/>
      <c r="E74" s="189"/>
      <c r="F74" s="189"/>
      <c r="G74" s="190"/>
      <c r="H74" s="18"/>
      <c r="I74" s="108"/>
      <c r="J74" s="3">
        <v>2481.5700000000002</v>
      </c>
      <c r="K74" s="5"/>
    </row>
    <row r="75" spans="1:11" x14ac:dyDescent="0.25">
      <c r="A75" s="124"/>
      <c r="B75" s="125"/>
      <c r="C75" s="188" t="s">
        <v>46</v>
      </c>
      <c r="D75" s="189"/>
      <c r="E75" s="189"/>
      <c r="F75" s="189"/>
      <c r="G75" s="190"/>
      <c r="H75" s="18"/>
      <c r="I75" s="125"/>
      <c r="J75" s="3">
        <v>1000</v>
      </c>
      <c r="K75" s="5"/>
    </row>
    <row r="76" spans="1:11" x14ac:dyDescent="0.25">
      <c r="A76" s="107"/>
      <c r="B76" s="108"/>
      <c r="C76" s="188" t="s">
        <v>47</v>
      </c>
      <c r="D76" s="189"/>
      <c r="E76" s="189"/>
      <c r="F76" s="189"/>
      <c r="G76" s="190"/>
      <c r="H76" s="18"/>
      <c r="I76" s="125"/>
      <c r="J76" s="3">
        <v>1000</v>
      </c>
      <c r="K76" s="5"/>
    </row>
    <row r="77" spans="1:11" x14ac:dyDescent="0.25">
      <c r="A77" s="162"/>
      <c r="B77" s="163"/>
      <c r="C77" s="159" t="s">
        <v>64</v>
      </c>
      <c r="D77" s="160"/>
      <c r="E77" s="160"/>
      <c r="F77" s="160"/>
      <c r="G77" s="161"/>
      <c r="H77" s="18" t="s">
        <v>24</v>
      </c>
      <c r="I77" s="158">
        <v>1</v>
      </c>
      <c r="J77" s="3">
        <v>500</v>
      </c>
      <c r="K77" s="5"/>
    </row>
    <row r="78" spans="1:11" x14ac:dyDescent="0.25">
      <c r="A78" s="191" t="s">
        <v>5</v>
      </c>
      <c r="B78" s="192"/>
      <c r="C78" s="34"/>
      <c r="D78" s="35"/>
      <c r="E78" s="35"/>
      <c r="F78" s="35"/>
      <c r="G78" s="36"/>
      <c r="H78" s="37"/>
      <c r="I78" s="109"/>
      <c r="J78" s="38">
        <f>SUM(J71:J77)</f>
        <v>14829.455</v>
      </c>
      <c r="K78" s="5"/>
    </row>
    <row r="79" spans="1:11" x14ac:dyDescent="0.25">
      <c r="A79" s="202"/>
      <c r="B79" s="203"/>
      <c r="C79" s="193"/>
      <c r="D79" s="194"/>
      <c r="E79" s="194"/>
      <c r="F79" s="194"/>
      <c r="G79" s="195"/>
      <c r="H79" s="75"/>
      <c r="I79" s="75"/>
      <c r="J79" s="44"/>
      <c r="K79" s="5"/>
    </row>
    <row r="80" spans="1:11" x14ac:dyDescent="0.25">
      <c r="A80" s="113"/>
      <c r="B80" s="114"/>
      <c r="C80" s="115"/>
      <c r="D80" s="116"/>
      <c r="E80" s="116"/>
      <c r="F80" s="116"/>
      <c r="G80" s="117"/>
      <c r="H80" s="75"/>
      <c r="I80" s="75"/>
      <c r="J80" s="44"/>
      <c r="K80" s="5"/>
    </row>
    <row r="81" spans="1:11" x14ac:dyDescent="0.25">
      <c r="A81" s="187" t="s">
        <v>41</v>
      </c>
      <c r="B81" s="187"/>
      <c r="C81" s="188" t="s">
        <v>9</v>
      </c>
      <c r="D81" s="189"/>
      <c r="E81" s="189"/>
      <c r="F81" s="189"/>
      <c r="G81" s="190"/>
      <c r="H81" s="18" t="s">
        <v>4</v>
      </c>
      <c r="I81" s="2">
        <v>3142.3</v>
      </c>
      <c r="J81" s="3">
        <f>I81*3</f>
        <v>9426.9000000000015</v>
      </c>
      <c r="K81" s="5"/>
    </row>
    <row r="82" spans="1:11" x14ac:dyDescent="0.25">
      <c r="A82" s="118"/>
      <c r="B82" s="119"/>
      <c r="C82" s="188" t="s">
        <v>11</v>
      </c>
      <c r="D82" s="189"/>
      <c r="E82" s="189"/>
      <c r="F82" s="189"/>
      <c r="G82" s="190"/>
      <c r="H82" s="18" t="s">
        <v>4</v>
      </c>
      <c r="I82" s="10">
        <v>3090.5</v>
      </c>
      <c r="J82" s="3">
        <f>I82*0.13</f>
        <v>401.76499999999999</v>
      </c>
      <c r="K82" s="5"/>
    </row>
    <row r="83" spans="1:11" x14ac:dyDescent="0.25">
      <c r="A83" s="110"/>
      <c r="B83" s="111"/>
      <c r="C83" s="188" t="s">
        <v>42</v>
      </c>
      <c r="D83" s="189"/>
      <c r="E83" s="189"/>
      <c r="F83" s="189"/>
      <c r="G83" s="190"/>
      <c r="H83" s="18" t="s">
        <v>7</v>
      </c>
      <c r="I83" s="10">
        <v>31</v>
      </c>
      <c r="J83" s="3">
        <f>I83*0.62</f>
        <v>19.22</v>
      </c>
      <c r="K83" s="5"/>
    </row>
    <row r="84" spans="1:11" x14ac:dyDescent="0.25">
      <c r="A84" s="179"/>
      <c r="B84" s="180"/>
      <c r="C84" s="188" t="s">
        <v>43</v>
      </c>
      <c r="D84" s="189"/>
      <c r="E84" s="189"/>
      <c r="F84" s="189"/>
      <c r="G84" s="190"/>
      <c r="H84" s="18"/>
      <c r="I84" s="111"/>
      <c r="J84" s="3">
        <v>2331.91</v>
      </c>
      <c r="K84" s="5"/>
    </row>
    <row r="85" spans="1:11" x14ac:dyDescent="0.25">
      <c r="A85" s="124"/>
      <c r="B85" s="125"/>
      <c r="C85" s="188" t="s">
        <v>46</v>
      </c>
      <c r="D85" s="189"/>
      <c r="E85" s="189"/>
      <c r="F85" s="189"/>
      <c r="G85" s="190"/>
      <c r="H85" s="18"/>
      <c r="I85" s="125"/>
      <c r="J85" s="3">
        <v>1000</v>
      </c>
      <c r="K85" s="5"/>
    </row>
    <row r="86" spans="1:11" x14ac:dyDescent="0.25">
      <c r="A86" s="110"/>
      <c r="B86" s="111"/>
      <c r="C86" s="188" t="s">
        <v>47</v>
      </c>
      <c r="D86" s="189"/>
      <c r="E86" s="189"/>
      <c r="F86" s="189"/>
      <c r="G86" s="190"/>
      <c r="H86" s="18"/>
      <c r="I86" s="125"/>
      <c r="J86" s="3">
        <v>1000</v>
      </c>
      <c r="K86" s="5"/>
    </row>
    <row r="87" spans="1:11" x14ac:dyDescent="0.25">
      <c r="A87" s="162"/>
      <c r="B87" s="163"/>
      <c r="C87" s="159" t="s">
        <v>64</v>
      </c>
      <c r="D87" s="160"/>
      <c r="E87" s="160"/>
      <c r="F87" s="160"/>
      <c r="G87" s="161"/>
      <c r="H87" s="18" t="s">
        <v>24</v>
      </c>
      <c r="I87" s="158">
        <v>1</v>
      </c>
      <c r="J87" s="3">
        <v>500</v>
      </c>
      <c r="K87" s="5"/>
    </row>
    <row r="88" spans="1:11" x14ac:dyDescent="0.25">
      <c r="A88" s="191" t="s">
        <v>5</v>
      </c>
      <c r="B88" s="192"/>
      <c r="C88" s="34"/>
      <c r="D88" s="35"/>
      <c r="E88" s="35"/>
      <c r="F88" s="35"/>
      <c r="G88" s="36"/>
      <c r="H88" s="37"/>
      <c r="I88" s="112"/>
      <c r="J88" s="38">
        <f>SUM(J81:J87)</f>
        <v>14679.795</v>
      </c>
      <c r="K88" s="5"/>
    </row>
    <row r="89" spans="1:11" x14ac:dyDescent="0.25">
      <c r="A89" s="113"/>
      <c r="B89" s="114"/>
      <c r="C89" s="115"/>
      <c r="D89" s="116"/>
      <c r="E89" s="116"/>
      <c r="F89" s="116"/>
      <c r="G89" s="117"/>
      <c r="H89" s="75"/>
      <c r="I89" s="75"/>
      <c r="J89" s="44"/>
      <c r="K89" s="5"/>
    </row>
    <row r="90" spans="1:11" x14ac:dyDescent="0.25">
      <c r="A90" s="140"/>
      <c r="B90" s="141"/>
      <c r="C90" s="132"/>
      <c r="D90" s="133"/>
      <c r="E90" s="133"/>
      <c r="F90" s="133"/>
      <c r="G90" s="134"/>
      <c r="H90" s="75"/>
      <c r="I90" s="75"/>
      <c r="J90" s="44"/>
      <c r="K90" s="5"/>
    </row>
    <row r="91" spans="1:11" x14ac:dyDescent="0.25">
      <c r="A91" s="187" t="s">
        <v>50</v>
      </c>
      <c r="B91" s="187"/>
      <c r="C91" s="188" t="s">
        <v>9</v>
      </c>
      <c r="D91" s="189"/>
      <c r="E91" s="189"/>
      <c r="F91" s="189"/>
      <c r="G91" s="190"/>
      <c r="H91" s="18" t="s">
        <v>4</v>
      </c>
      <c r="I91" s="2">
        <v>3142.3</v>
      </c>
      <c r="J91" s="3">
        <f>I91*3</f>
        <v>9426.9000000000015</v>
      </c>
      <c r="K91" s="5"/>
    </row>
    <row r="92" spans="1:11" x14ac:dyDescent="0.25">
      <c r="A92" s="138"/>
      <c r="B92" s="139"/>
      <c r="C92" s="188" t="s">
        <v>11</v>
      </c>
      <c r="D92" s="189"/>
      <c r="E92" s="189"/>
      <c r="F92" s="189"/>
      <c r="G92" s="190"/>
      <c r="H92" s="18" t="s">
        <v>4</v>
      </c>
      <c r="I92" s="10">
        <v>3090.5</v>
      </c>
      <c r="J92" s="3">
        <f>I92*0.13</f>
        <v>401.76499999999999</v>
      </c>
      <c r="K92" s="5"/>
    </row>
    <row r="93" spans="1:11" x14ac:dyDescent="0.25">
      <c r="A93" s="135"/>
      <c r="B93" s="136"/>
      <c r="C93" s="188" t="s">
        <v>51</v>
      </c>
      <c r="D93" s="189"/>
      <c r="E93" s="189"/>
      <c r="F93" s="189"/>
      <c r="G93" s="190"/>
      <c r="H93" s="18" t="s">
        <v>7</v>
      </c>
      <c r="I93" s="10">
        <v>31</v>
      </c>
      <c r="J93" s="3">
        <f>I93*0.62</f>
        <v>19.22</v>
      </c>
      <c r="K93" s="5"/>
    </row>
    <row r="94" spans="1:11" x14ac:dyDescent="0.25">
      <c r="A94" s="179"/>
      <c r="B94" s="180"/>
      <c r="C94" s="188" t="s">
        <v>52</v>
      </c>
      <c r="D94" s="189"/>
      <c r="E94" s="189"/>
      <c r="F94" s="189"/>
      <c r="G94" s="190"/>
      <c r="H94" s="18"/>
      <c r="I94" s="136"/>
      <c r="J94" s="3">
        <v>2516.6999999999998</v>
      </c>
      <c r="K94" s="5"/>
    </row>
    <row r="95" spans="1:11" x14ac:dyDescent="0.25">
      <c r="A95" s="172"/>
      <c r="B95" s="173"/>
      <c r="C95" s="188" t="s">
        <v>68</v>
      </c>
      <c r="D95" s="189"/>
      <c r="E95" s="189"/>
      <c r="F95" s="189"/>
      <c r="G95" s="190"/>
      <c r="H95" s="18" t="s">
        <v>24</v>
      </c>
      <c r="I95" s="173">
        <v>1</v>
      </c>
      <c r="J95" s="3">
        <v>2900</v>
      </c>
      <c r="K95" s="5"/>
    </row>
    <row r="96" spans="1:11" x14ac:dyDescent="0.25">
      <c r="A96" s="135"/>
      <c r="B96" s="136"/>
      <c r="C96" s="159" t="s">
        <v>64</v>
      </c>
      <c r="D96" s="160"/>
      <c r="E96" s="160"/>
      <c r="F96" s="160"/>
      <c r="G96" s="161"/>
      <c r="H96" s="18" t="s">
        <v>24</v>
      </c>
      <c r="I96" s="158">
        <v>1</v>
      </c>
      <c r="J96" s="3">
        <v>500</v>
      </c>
      <c r="K96" s="5"/>
    </row>
    <row r="97" spans="1:11" x14ac:dyDescent="0.25">
      <c r="A97" s="191" t="s">
        <v>5</v>
      </c>
      <c r="B97" s="192"/>
      <c r="C97" s="34"/>
      <c r="D97" s="35"/>
      <c r="E97" s="35"/>
      <c r="F97" s="35"/>
      <c r="G97" s="36"/>
      <c r="H97" s="37"/>
      <c r="I97" s="137"/>
      <c r="J97" s="38">
        <f>SUM(J91:J96)</f>
        <v>15764.584999999999</v>
      </c>
      <c r="K97" s="5"/>
    </row>
    <row r="98" spans="1:11" x14ac:dyDescent="0.25">
      <c r="A98" s="202"/>
      <c r="B98" s="203"/>
      <c r="C98" s="193"/>
      <c r="D98" s="194"/>
      <c r="E98" s="194"/>
      <c r="F98" s="194"/>
      <c r="G98" s="195"/>
      <c r="H98" s="75"/>
      <c r="I98" s="75"/>
      <c r="J98" s="44"/>
      <c r="K98" s="5"/>
    </row>
    <row r="99" spans="1:11" x14ac:dyDescent="0.25">
      <c r="A99" s="187" t="s">
        <v>53</v>
      </c>
      <c r="B99" s="187"/>
      <c r="C99" s="188" t="s">
        <v>9</v>
      </c>
      <c r="D99" s="189"/>
      <c r="E99" s="189"/>
      <c r="F99" s="189"/>
      <c r="G99" s="190"/>
      <c r="H99" s="18" t="s">
        <v>4</v>
      </c>
      <c r="I99" s="2">
        <v>3142.3</v>
      </c>
      <c r="J99" s="3">
        <f>I99*3</f>
        <v>9426.9000000000015</v>
      </c>
      <c r="K99" s="5"/>
    </row>
    <row r="100" spans="1:11" x14ac:dyDescent="0.25">
      <c r="A100" s="144"/>
      <c r="B100" s="145"/>
      <c r="C100" s="188" t="s">
        <v>11</v>
      </c>
      <c r="D100" s="189"/>
      <c r="E100" s="189"/>
      <c r="F100" s="189"/>
      <c r="G100" s="190"/>
      <c r="H100" s="18" t="s">
        <v>4</v>
      </c>
      <c r="I100" s="10">
        <v>3090.5</v>
      </c>
      <c r="J100" s="3">
        <f>I100*0.13</f>
        <v>401.76499999999999</v>
      </c>
      <c r="K100" s="5"/>
    </row>
    <row r="101" spans="1:11" x14ac:dyDescent="0.25">
      <c r="A101" s="142"/>
      <c r="B101" s="143"/>
      <c r="C101" s="188" t="s">
        <v>54</v>
      </c>
      <c r="D101" s="189"/>
      <c r="E101" s="189"/>
      <c r="F101" s="189"/>
      <c r="G101" s="190"/>
      <c r="H101" s="18" t="s">
        <v>7</v>
      </c>
      <c r="I101" s="10">
        <v>31</v>
      </c>
      <c r="J101" s="3">
        <f>I101*0.62</f>
        <v>19.22</v>
      </c>
      <c r="K101" s="5"/>
    </row>
    <row r="102" spans="1:11" x14ac:dyDescent="0.25">
      <c r="A102" s="179"/>
      <c r="B102" s="180"/>
      <c r="C102" s="188" t="s">
        <v>55</v>
      </c>
      <c r="D102" s="189"/>
      <c r="E102" s="189"/>
      <c r="F102" s="189"/>
      <c r="G102" s="190"/>
      <c r="H102" s="18"/>
      <c r="I102" s="143"/>
      <c r="J102" s="3">
        <v>2761.48</v>
      </c>
      <c r="K102" s="5"/>
    </row>
    <row r="103" spans="1:11" x14ac:dyDescent="0.25">
      <c r="A103" s="142"/>
      <c r="B103" s="143"/>
      <c r="C103" s="159" t="s">
        <v>64</v>
      </c>
      <c r="D103" s="160"/>
      <c r="E103" s="160"/>
      <c r="F103" s="160"/>
      <c r="G103" s="161"/>
      <c r="H103" s="18" t="s">
        <v>24</v>
      </c>
      <c r="I103" s="158">
        <v>1</v>
      </c>
      <c r="J103" s="3">
        <v>500</v>
      </c>
      <c r="K103" s="5"/>
    </row>
    <row r="104" spans="1:11" x14ac:dyDescent="0.25">
      <c r="A104" s="191" t="s">
        <v>5</v>
      </c>
      <c r="B104" s="192"/>
      <c r="C104" s="34"/>
      <c r="D104" s="35"/>
      <c r="E104" s="35"/>
      <c r="F104" s="35"/>
      <c r="G104" s="36"/>
      <c r="H104" s="37"/>
      <c r="I104" s="146"/>
      <c r="J104" s="38">
        <f>SUM(J99:J103)</f>
        <v>13109.365</v>
      </c>
      <c r="K104" s="5"/>
    </row>
    <row r="105" spans="1:11" x14ac:dyDescent="0.25">
      <c r="A105" s="202"/>
      <c r="B105" s="203"/>
      <c r="C105" s="193"/>
      <c r="D105" s="194"/>
      <c r="E105" s="194"/>
      <c r="F105" s="194"/>
      <c r="G105" s="195"/>
      <c r="H105" s="75"/>
      <c r="I105" s="75"/>
      <c r="J105" s="44"/>
      <c r="K105" s="5"/>
    </row>
    <row r="106" spans="1:11" x14ac:dyDescent="0.25">
      <c r="A106" s="187" t="s">
        <v>56</v>
      </c>
      <c r="B106" s="187"/>
      <c r="C106" s="188" t="s">
        <v>9</v>
      </c>
      <c r="D106" s="189"/>
      <c r="E106" s="189"/>
      <c r="F106" s="189"/>
      <c r="G106" s="190"/>
      <c r="H106" s="18" t="s">
        <v>4</v>
      </c>
      <c r="I106" s="2">
        <v>3142.3</v>
      </c>
      <c r="J106" s="3">
        <f>I106*3</f>
        <v>9426.9000000000015</v>
      </c>
      <c r="K106" s="5"/>
    </row>
    <row r="107" spans="1:11" x14ac:dyDescent="0.25">
      <c r="A107" s="150"/>
      <c r="B107" s="151"/>
      <c r="C107" s="188" t="s">
        <v>11</v>
      </c>
      <c r="D107" s="189"/>
      <c r="E107" s="189"/>
      <c r="F107" s="189"/>
      <c r="G107" s="190"/>
      <c r="H107" s="18" t="s">
        <v>4</v>
      </c>
      <c r="I107" s="10">
        <v>3090.5</v>
      </c>
      <c r="J107" s="3">
        <f>I107*0.13</f>
        <v>401.76499999999999</v>
      </c>
      <c r="K107" s="5"/>
    </row>
    <row r="108" spans="1:11" x14ac:dyDescent="0.25">
      <c r="A108" s="148"/>
      <c r="B108" s="149"/>
      <c r="C108" s="188" t="s">
        <v>57</v>
      </c>
      <c r="D108" s="189"/>
      <c r="E108" s="189"/>
      <c r="F108" s="189"/>
      <c r="G108" s="190"/>
      <c r="H108" s="18" t="s">
        <v>7</v>
      </c>
      <c r="I108" s="10">
        <v>31</v>
      </c>
      <c r="J108" s="3">
        <f>I108*0.62</f>
        <v>19.22</v>
      </c>
      <c r="K108" s="5"/>
    </row>
    <row r="109" spans="1:11" x14ac:dyDescent="0.25">
      <c r="A109" s="179"/>
      <c r="B109" s="180"/>
      <c r="C109" s="188" t="s">
        <v>58</v>
      </c>
      <c r="D109" s="189"/>
      <c r="E109" s="189"/>
      <c r="F109" s="189"/>
      <c r="G109" s="190"/>
      <c r="H109" s="18"/>
      <c r="I109" s="149"/>
      <c r="J109" s="3">
        <v>2573.27</v>
      </c>
      <c r="K109" s="5"/>
    </row>
    <row r="110" spans="1:11" x14ac:dyDescent="0.25">
      <c r="A110" s="148"/>
      <c r="B110" s="149"/>
      <c r="C110" s="159" t="s">
        <v>64</v>
      </c>
      <c r="D110" s="160"/>
      <c r="E110" s="160"/>
      <c r="F110" s="160"/>
      <c r="G110" s="161"/>
      <c r="H110" s="18" t="s">
        <v>24</v>
      </c>
      <c r="I110" s="158">
        <v>1</v>
      </c>
      <c r="J110" s="3">
        <v>500</v>
      </c>
      <c r="K110" s="5"/>
    </row>
    <row r="111" spans="1:11" x14ac:dyDescent="0.25">
      <c r="A111" s="191" t="s">
        <v>5</v>
      </c>
      <c r="B111" s="192"/>
      <c r="C111" s="34"/>
      <c r="D111" s="35"/>
      <c r="E111" s="35"/>
      <c r="F111" s="35"/>
      <c r="G111" s="36"/>
      <c r="H111" s="37"/>
      <c r="I111" s="147"/>
      <c r="J111" s="38">
        <f>SUM(J106:J110)</f>
        <v>12921.155000000001</v>
      </c>
      <c r="K111" s="5"/>
    </row>
    <row r="112" spans="1:11" x14ac:dyDescent="0.25">
      <c r="A112" s="202"/>
      <c r="B112" s="203"/>
      <c r="C112" s="193"/>
      <c r="D112" s="194"/>
      <c r="E112" s="194"/>
      <c r="F112" s="194"/>
      <c r="G112" s="195"/>
      <c r="H112" s="75"/>
      <c r="I112" s="75"/>
      <c r="J112" s="44"/>
      <c r="K112" s="5"/>
    </row>
    <row r="113" spans="1:11" x14ac:dyDescent="0.25">
      <c r="A113" s="187" t="s">
        <v>61</v>
      </c>
      <c r="B113" s="187"/>
      <c r="C113" s="188" t="s">
        <v>9</v>
      </c>
      <c r="D113" s="189"/>
      <c r="E113" s="189"/>
      <c r="F113" s="189"/>
      <c r="G113" s="190"/>
      <c r="H113" s="18" t="s">
        <v>4</v>
      </c>
      <c r="I113" s="2">
        <v>3142.3</v>
      </c>
      <c r="J113" s="3">
        <f>I113*3</f>
        <v>9426.9000000000015</v>
      </c>
      <c r="K113" s="5"/>
    </row>
    <row r="114" spans="1:11" x14ac:dyDescent="0.25">
      <c r="A114" s="154"/>
      <c r="B114" s="155"/>
      <c r="C114" s="188" t="s">
        <v>11</v>
      </c>
      <c r="D114" s="189"/>
      <c r="E114" s="189"/>
      <c r="F114" s="189"/>
      <c r="G114" s="190"/>
      <c r="H114" s="18" t="s">
        <v>4</v>
      </c>
      <c r="I114" s="10">
        <v>3090.5</v>
      </c>
      <c r="J114" s="3">
        <f>I114*0.13</f>
        <v>401.76499999999999</v>
      </c>
      <c r="K114" s="5"/>
    </row>
    <row r="115" spans="1:11" x14ac:dyDescent="0.25">
      <c r="A115" s="152"/>
      <c r="B115" s="153"/>
      <c r="C115" s="188" t="s">
        <v>62</v>
      </c>
      <c r="D115" s="189"/>
      <c r="E115" s="189"/>
      <c r="F115" s="189"/>
      <c r="G115" s="190"/>
      <c r="H115" s="18" t="s">
        <v>7</v>
      </c>
      <c r="I115" s="10">
        <v>31</v>
      </c>
      <c r="J115" s="3">
        <f>I115*0.62</f>
        <v>19.22</v>
      </c>
      <c r="K115" s="5"/>
    </row>
    <row r="116" spans="1:11" x14ac:dyDescent="0.25">
      <c r="A116" s="179"/>
      <c r="B116" s="180"/>
      <c r="C116" s="188" t="s">
        <v>63</v>
      </c>
      <c r="D116" s="189"/>
      <c r="E116" s="189"/>
      <c r="F116" s="189"/>
      <c r="G116" s="190"/>
      <c r="H116" s="18"/>
      <c r="I116" s="153"/>
      <c r="J116" s="3">
        <v>2661.92</v>
      </c>
      <c r="K116" s="5"/>
    </row>
    <row r="117" spans="1:11" x14ac:dyDescent="0.25">
      <c r="A117" s="152"/>
      <c r="B117" s="153"/>
      <c r="C117" s="159" t="s">
        <v>64</v>
      </c>
      <c r="D117" s="160"/>
      <c r="E117" s="160"/>
      <c r="F117" s="160"/>
      <c r="G117" s="161"/>
      <c r="H117" s="18" t="s">
        <v>24</v>
      </c>
      <c r="I117" s="158">
        <v>1</v>
      </c>
      <c r="J117" s="3">
        <v>500</v>
      </c>
      <c r="K117" s="5"/>
    </row>
    <row r="118" spans="1:11" ht="22.5" customHeight="1" x14ac:dyDescent="0.25">
      <c r="A118" s="164"/>
      <c r="B118" s="165"/>
      <c r="C118" s="176" t="s">
        <v>69</v>
      </c>
      <c r="D118" s="177"/>
      <c r="E118" s="177"/>
      <c r="F118" s="177"/>
      <c r="G118" s="178"/>
      <c r="H118" s="37"/>
      <c r="I118" s="165"/>
      <c r="J118" s="84">
        <v>4500</v>
      </c>
      <c r="K118" s="5"/>
    </row>
    <row r="119" spans="1:11" x14ac:dyDescent="0.25">
      <c r="A119" s="164"/>
      <c r="B119" s="165"/>
      <c r="C119" s="188" t="s">
        <v>70</v>
      </c>
      <c r="D119" s="189"/>
      <c r="E119" s="189"/>
      <c r="F119" s="189"/>
      <c r="G119" s="190"/>
      <c r="H119" s="37"/>
      <c r="I119" s="165"/>
      <c r="J119" s="84">
        <v>4500</v>
      </c>
      <c r="K119" s="5"/>
    </row>
    <row r="120" spans="1:11" ht="25.5" customHeight="1" x14ac:dyDescent="0.25">
      <c r="A120" s="170"/>
      <c r="B120" s="171"/>
      <c r="C120" s="176" t="s">
        <v>67</v>
      </c>
      <c r="D120" s="177"/>
      <c r="E120" s="177"/>
      <c r="F120" s="177"/>
      <c r="G120" s="178"/>
      <c r="H120" s="37"/>
      <c r="I120" s="171"/>
      <c r="J120" s="84">
        <v>3178.8</v>
      </c>
      <c r="K120" s="5"/>
    </row>
    <row r="121" spans="1:11" x14ac:dyDescent="0.25">
      <c r="A121" s="191" t="s">
        <v>5</v>
      </c>
      <c r="B121" s="192"/>
      <c r="C121" s="34"/>
      <c r="D121" s="35"/>
      <c r="E121" s="35"/>
      <c r="F121" s="35"/>
      <c r="G121" s="36"/>
      <c r="H121" s="37"/>
      <c r="I121" s="156"/>
      <c r="J121" s="38">
        <f>SUM(J113:J120)</f>
        <v>25188.605</v>
      </c>
      <c r="K121" s="5"/>
    </row>
    <row r="122" spans="1:11" x14ac:dyDescent="0.25">
      <c r="A122" s="202"/>
      <c r="B122" s="203"/>
      <c r="C122" s="193"/>
      <c r="D122" s="194"/>
      <c r="E122" s="194"/>
      <c r="F122" s="194"/>
      <c r="G122" s="195"/>
      <c r="H122" s="75"/>
      <c r="I122" s="75"/>
      <c r="J122" s="44"/>
      <c r="K122" s="5"/>
    </row>
    <row r="123" spans="1:11" x14ac:dyDescent="0.25">
      <c r="A123" s="202" t="s">
        <v>12</v>
      </c>
      <c r="B123" s="203"/>
      <c r="C123" s="193"/>
      <c r="D123" s="194"/>
      <c r="E123" s="194"/>
      <c r="F123" s="194"/>
      <c r="G123" s="195"/>
      <c r="H123" s="43"/>
      <c r="I123" s="43"/>
      <c r="J123" s="44">
        <f>J14+J23+J38+J49+J59+J69+J78+J88+J97+J104+J111+J121</f>
        <v>242253.35</v>
      </c>
      <c r="K123" s="5"/>
    </row>
    <row r="124" spans="1:11" x14ac:dyDescent="0.25">
      <c r="C124" s="5"/>
      <c r="D124" s="5"/>
      <c r="E124" s="5"/>
      <c r="F124" s="5"/>
      <c r="G124" s="5"/>
    </row>
    <row r="125" spans="1:11" x14ac:dyDescent="0.25">
      <c r="A125" s="181" t="s">
        <v>10</v>
      </c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</row>
    <row r="126" spans="1:11" x14ac:dyDescent="0.25">
      <c r="A126" s="181"/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</row>
    <row r="127" spans="1:11" x14ac:dyDescent="0.25">
      <c r="A127" s="183"/>
      <c r="B127" s="183"/>
      <c r="C127" s="183"/>
      <c r="D127" s="183"/>
      <c r="E127" s="183"/>
      <c r="F127" s="183"/>
      <c r="G127" s="183"/>
      <c r="H127" s="183"/>
      <c r="I127" s="183"/>
      <c r="J127" s="183"/>
      <c r="K127" s="1"/>
    </row>
    <row r="128" spans="1:11" x14ac:dyDescent="0.25">
      <c r="A128" s="182" t="s">
        <v>0</v>
      </c>
      <c r="B128" s="182"/>
      <c r="C128" s="182" t="s">
        <v>6</v>
      </c>
      <c r="D128" s="182"/>
      <c r="E128" s="182"/>
      <c r="F128" s="182"/>
      <c r="G128" s="182"/>
      <c r="H128" s="19" t="s">
        <v>1</v>
      </c>
      <c r="I128" s="19" t="s">
        <v>2</v>
      </c>
      <c r="J128" s="19" t="s">
        <v>3</v>
      </c>
      <c r="K128" s="1"/>
    </row>
    <row r="129" spans="1:11" x14ac:dyDescent="0.25">
      <c r="A129" s="184"/>
      <c r="B129" s="185"/>
      <c r="C129" s="184"/>
      <c r="D129" s="186"/>
      <c r="E129" s="186"/>
      <c r="F129" s="186"/>
      <c r="G129" s="185"/>
      <c r="H129" s="19"/>
      <c r="I129" s="19"/>
      <c r="J129" s="19"/>
      <c r="K129" s="1"/>
    </row>
    <row r="130" spans="1:11" x14ac:dyDescent="0.25">
      <c r="A130" s="199" t="s">
        <v>25</v>
      </c>
      <c r="B130" s="200"/>
      <c r="C130" s="179" t="s">
        <v>26</v>
      </c>
      <c r="D130" s="201"/>
      <c r="E130" s="201"/>
      <c r="F130" s="201"/>
      <c r="G130" s="180"/>
      <c r="H130" s="18" t="s">
        <v>27</v>
      </c>
      <c r="I130" s="23">
        <v>1</v>
      </c>
      <c r="J130" s="4">
        <v>5192.8</v>
      </c>
      <c r="K130" s="5"/>
    </row>
    <row r="131" spans="1:11" ht="28.5" customHeight="1" x14ac:dyDescent="0.25">
      <c r="A131" s="187"/>
      <c r="B131" s="187"/>
      <c r="C131" s="176"/>
      <c r="D131" s="177"/>
      <c r="E131" s="177"/>
      <c r="F131" s="177"/>
      <c r="G131" s="178"/>
      <c r="H131" s="18"/>
      <c r="I131" s="2"/>
      <c r="J131" s="3"/>
      <c r="K131" s="5"/>
    </row>
    <row r="132" spans="1:11" x14ac:dyDescent="0.25">
      <c r="A132" s="179" t="s">
        <v>5</v>
      </c>
      <c r="B132" s="180"/>
      <c r="C132" s="20"/>
      <c r="D132" s="21"/>
      <c r="E132" s="21"/>
      <c r="F132" s="21"/>
      <c r="G132" s="22"/>
      <c r="H132" s="18"/>
      <c r="I132" s="23"/>
      <c r="J132" s="4">
        <f>SUM(J130:J131)</f>
        <v>5192.8</v>
      </c>
      <c r="K132" s="5"/>
    </row>
    <row r="133" spans="1:11" x14ac:dyDescent="0.25">
      <c r="A133" s="32"/>
      <c r="B133" s="33"/>
      <c r="C133" s="29"/>
      <c r="D133" s="30"/>
      <c r="E133" s="30"/>
      <c r="F133" s="30"/>
      <c r="G133" s="31"/>
      <c r="H133" s="18"/>
      <c r="I133" s="33"/>
      <c r="J133" s="4"/>
      <c r="K133" s="5"/>
    </row>
    <row r="134" spans="1:11" ht="26.25" customHeight="1" x14ac:dyDescent="0.25">
      <c r="A134" s="199" t="s">
        <v>48</v>
      </c>
      <c r="B134" s="200"/>
      <c r="C134" s="176" t="s">
        <v>49</v>
      </c>
      <c r="D134" s="177"/>
      <c r="E134" s="177"/>
      <c r="F134" s="177"/>
      <c r="G134" s="178"/>
      <c r="H134" s="18" t="s">
        <v>24</v>
      </c>
      <c r="I134" s="128">
        <v>1</v>
      </c>
      <c r="J134" s="4">
        <v>22000</v>
      </c>
      <c r="K134" s="5"/>
    </row>
    <row r="135" spans="1:11" ht="21" customHeight="1" x14ac:dyDescent="0.25">
      <c r="A135" s="187"/>
      <c r="B135" s="187"/>
      <c r="C135" s="176"/>
      <c r="D135" s="177"/>
      <c r="E135" s="177"/>
      <c r="F135" s="177"/>
      <c r="G135" s="178"/>
      <c r="H135" s="18"/>
      <c r="I135" s="2"/>
      <c r="J135" s="3"/>
      <c r="K135" s="5"/>
    </row>
    <row r="136" spans="1:11" ht="11.25" customHeight="1" x14ac:dyDescent="0.25">
      <c r="A136" s="179" t="s">
        <v>5</v>
      </c>
      <c r="B136" s="180"/>
      <c r="C136" s="129"/>
      <c r="D136" s="130"/>
      <c r="E136" s="130"/>
      <c r="F136" s="130"/>
      <c r="G136" s="131"/>
      <c r="H136" s="18"/>
      <c r="I136" s="128"/>
      <c r="J136" s="4">
        <f>SUM(J134:J135)</f>
        <v>22000</v>
      </c>
      <c r="K136" s="5"/>
    </row>
    <row r="137" spans="1:11" x14ac:dyDescent="0.25">
      <c r="A137" s="41"/>
      <c r="B137" s="42"/>
      <c r="C137" s="188"/>
      <c r="D137" s="189"/>
      <c r="E137" s="189"/>
      <c r="F137" s="189"/>
      <c r="G137" s="190"/>
      <c r="H137" s="18"/>
      <c r="I137" s="10"/>
      <c r="J137" s="3"/>
      <c r="K137" s="5"/>
    </row>
    <row r="138" spans="1:11" x14ac:dyDescent="0.25">
      <c r="A138" s="199" t="s">
        <v>44</v>
      </c>
      <c r="B138" s="200"/>
      <c r="C138" s="188" t="s">
        <v>45</v>
      </c>
      <c r="D138" s="189"/>
      <c r="E138" s="189"/>
      <c r="F138" s="189"/>
      <c r="G138" s="190"/>
      <c r="H138" s="18" t="s">
        <v>27</v>
      </c>
      <c r="I138" s="120">
        <v>1</v>
      </c>
      <c r="J138" s="4">
        <v>2000</v>
      </c>
      <c r="K138" s="5"/>
    </row>
    <row r="139" spans="1:11" x14ac:dyDescent="0.25">
      <c r="A139" s="187"/>
      <c r="B139" s="187"/>
      <c r="C139" s="176"/>
      <c r="D139" s="177"/>
      <c r="E139" s="177"/>
      <c r="F139" s="177"/>
      <c r="G139" s="178"/>
      <c r="H139" s="18"/>
      <c r="I139" s="2"/>
      <c r="J139" s="3"/>
      <c r="K139" s="5"/>
    </row>
    <row r="140" spans="1:11" x14ac:dyDescent="0.25">
      <c r="A140" s="179" t="s">
        <v>5</v>
      </c>
      <c r="B140" s="180"/>
      <c r="C140" s="121"/>
      <c r="D140" s="122"/>
      <c r="E140" s="122"/>
      <c r="F140" s="122"/>
      <c r="G140" s="123"/>
      <c r="H140" s="18"/>
      <c r="I140" s="120"/>
      <c r="J140" s="4">
        <f>SUM(J138:J139)</f>
        <v>2000</v>
      </c>
    </row>
    <row r="141" spans="1:11" x14ac:dyDescent="0.25">
      <c r="A141" s="179"/>
      <c r="B141" s="180"/>
      <c r="C141" s="63"/>
      <c r="D141" s="64"/>
      <c r="E141" s="64"/>
      <c r="F141" s="64"/>
      <c r="G141" s="65"/>
      <c r="H141" s="18"/>
      <c r="I141" s="66"/>
      <c r="J141" s="4"/>
    </row>
    <row r="142" spans="1:11" x14ac:dyDescent="0.25">
      <c r="A142" s="199" t="s">
        <v>66</v>
      </c>
      <c r="B142" s="200"/>
      <c r="C142" s="188" t="s">
        <v>65</v>
      </c>
      <c r="D142" s="189"/>
      <c r="E142" s="189"/>
      <c r="F142" s="189"/>
      <c r="G142" s="190"/>
      <c r="H142" s="18" t="s">
        <v>27</v>
      </c>
      <c r="I142" s="166">
        <v>1</v>
      </c>
      <c r="J142" s="4">
        <v>34000</v>
      </c>
    </row>
    <row r="143" spans="1:11" x14ac:dyDescent="0.25">
      <c r="A143" s="187"/>
      <c r="B143" s="187"/>
      <c r="C143" s="176"/>
      <c r="D143" s="177"/>
      <c r="E143" s="177"/>
      <c r="F143" s="177"/>
      <c r="G143" s="178"/>
      <c r="H143" s="18"/>
      <c r="I143" s="2"/>
      <c r="J143" s="3"/>
    </row>
    <row r="144" spans="1:11" x14ac:dyDescent="0.25">
      <c r="A144" s="179" t="s">
        <v>5</v>
      </c>
      <c r="B144" s="180"/>
      <c r="C144" s="167"/>
      <c r="D144" s="168"/>
      <c r="E144" s="168"/>
      <c r="F144" s="168"/>
      <c r="G144" s="169"/>
      <c r="H144" s="18"/>
      <c r="I144" s="166"/>
      <c r="J144" s="4">
        <f>SUM(J142:J143)</f>
        <v>34000</v>
      </c>
    </row>
    <row r="145" spans="1:11" x14ac:dyDescent="0.25">
      <c r="A145" s="45"/>
      <c r="B145" s="46"/>
      <c r="C145" s="196"/>
      <c r="D145" s="197"/>
      <c r="E145" s="197"/>
      <c r="F145" s="197"/>
      <c r="G145" s="198"/>
      <c r="H145" s="18"/>
      <c r="I145" s="46"/>
      <c r="J145" s="3"/>
    </row>
    <row r="146" spans="1:11" x14ac:dyDescent="0.25">
      <c r="A146" s="179" t="s">
        <v>12</v>
      </c>
      <c r="B146" s="180"/>
      <c r="C146" s="47"/>
      <c r="D146" s="48"/>
      <c r="E146" s="48"/>
      <c r="F146" s="48"/>
      <c r="G146" s="49"/>
      <c r="H146" s="18"/>
      <c r="I146" s="46"/>
      <c r="J146" s="4">
        <f>J132+J136+J140+J144</f>
        <v>63192.800000000003</v>
      </c>
    </row>
    <row r="149" spans="1:11" x14ac:dyDescent="0.25">
      <c r="A149" s="181" t="s">
        <v>13</v>
      </c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</row>
    <row r="150" spans="1:11" x14ac:dyDescent="0.25">
      <c r="A150" s="181"/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</row>
    <row r="151" spans="1:11" x14ac:dyDescent="0.25">
      <c r="A151" s="183"/>
      <c r="B151" s="183"/>
      <c r="C151" s="183"/>
      <c r="D151" s="183"/>
      <c r="E151" s="183"/>
      <c r="F151" s="183"/>
      <c r="G151" s="183"/>
      <c r="H151" s="183"/>
      <c r="I151" s="183"/>
      <c r="J151" s="183"/>
      <c r="K151" s="1"/>
    </row>
    <row r="152" spans="1:11" x14ac:dyDescent="0.25">
      <c r="A152" s="182" t="s">
        <v>0</v>
      </c>
      <c r="B152" s="182"/>
      <c r="C152" s="182" t="s">
        <v>6</v>
      </c>
      <c r="D152" s="182"/>
      <c r="E152" s="182"/>
      <c r="F152" s="182"/>
      <c r="G152" s="182"/>
      <c r="H152" s="56" t="s">
        <v>1</v>
      </c>
      <c r="I152" s="56" t="s">
        <v>2</v>
      </c>
      <c r="J152" s="56" t="s">
        <v>3</v>
      </c>
      <c r="K152" s="1"/>
    </row>
    <row r="153" spans="1:11" x14ac:dyDescent="0.25">
      <c r="A153" s="184"/>
      <c r="B153" s="185"/>
      <c r="C153" s="184"/>
      <c r="D153" s="186"/>
      <c r="E153" s="186"/>
      <c r="F153" s="186"/>
      <c r="G153" s="185"/>
      <c r="H153" s="56"/>
      <c r="I153" s="56"/>
      <c r="J153" s="56"/>
      <c r="K153" s="1"/>
    </row>
    <row r="154" spans="1:11" ht="54" customHeight="1" x14ac:dyDescent="0.25">
      <c r="A154" s="179" t="s">
        <v>59</v>
      </c>
      <c r="B154" s="180"/>
      <c r="C154" s="176" t="s">
        <v>60</v>
      </c>
      <c r="D154" s="177"/>
      <c r="E154" s="177"/>
      <c r="F154" s="177"/>
      <c r="G154" s="178"/>
      <c r="H154" s="18"/>
      <c r="I154" s="52"/>
      <c r="J154" s="4">
        <v>3682.15</v>
      </c>
      <c r="K154" s="5"/>
    </row>
    <row r="155" spans="1:11" x14ac:dyDescent="0.25">
      <c r="A155" s="51"/>
      <c r="B155" s="52"/>
      <c r="C155" s="196"/>
      <c r="D155" s="197"/>
      <c r="E155" s="197"/>
      <c r="F155" s="197"/>
      <c r="G155" s="198"/>
      <c r="H155" s="18"/>
      <c r="I155" s="52"/>
      <c r="J155" s="3"/>
      <c r="K155" s="5"/>
    </row>
    <row r="156" spans="1:11" x14ac:dyDescent="0.25">
      <c r="A156" s="179" t="s">
        <v>5</v>
      </c>
      <c r="B156" s="180"/>
      <c r="C156" s="53"/>
      <c r="D156" s="54"/>
      <c r="E156" s="54"/>
      <c r="F156" s="54"/>
      <c r="G156" s="55"/>
      <c r="H156" s="18"/>
      <c r="I156" s="52"/>
      <c r="J156" s="4">
        <f>J154</f>
        <v>3682.15</v>
      </c>
      <c r="K156" s="5"/>
    </row>
    <row r="157" spans="1:11" x14ac:dyDescent="0.25">
      <c r="A157" s="51"/>
      <c r="B157" s="52"/>
      <c r="C157" s="53"/>
      <c r="D157" s="54"/>
      <c r="E157" s="54"/>
      <c r="F157" s="54"/>
      <c r="G157" s="55"/>
      <c r="H157" s="18"/>
      <c r="I157" s="52"/>
      <c r="J157" s="4"/>
      <c r="K157" s="5"/>
    </row>
    <row r="158" spans="1:11" x14ac:dyDescent="0.25">
      <c r="A158" s="179" t="s">
        <v>12</v>
      </c>
      <c r="B158" s="180"/>
      <c r="C158" s="53"/>
      <c r="D158" s="54"/>
      <c r="E158" s="54"/>
      <c r="F158" s="54"/>
      <c r="G158" s="55"/>
      <c r="H158" s="18"/>
      <c r="I158" s="52"/>
      <c r="J158" s="4">
        <f>J156</f>
        <v>3682.15</v>
      </c>
    </row>
  </sheetData>
  <mergeCells count="177">
    <mergeCell ref="C53:G53"/>
    <mergeCell ref="C54:G54"/>
    <mergeCell ref="A102:B102"/>
    <mergeCell ref="C102:G102"/>
    <mergeCell ref="A99:B99"/>
    <mergeCell ref="C99:G99"/>
    <mergeCell ref="C47:G47"/>
    <mergeCell ref="C95:G95"/>
    <mergeCell ref="C56:G56"/>
    <mergeCell ref="C66:G66"/>
    <mergeCell ref="C75:G75"/>
    <mergeCell ref="C85:G85"/>
    <mergeCell ref="A62:B62"/>
    <mergeCell ref="C60:G60"/>
    <mergeCell ref="C61:G61"/>
    <mergeCell ref="A70:B70"/>
    <mergeCell ref="C71:G71"/>
    <mergeCell ref="C72:G72"/>
    <mergeCell ref="C73:G73"/>
    <mergeCell ref="C81:G81"/>
    <mergeCell ref="C82:G82"/>
    <mergeCell ref="A74:B74"/>
    <mergeCell ref="C74:G74"/>
    <mergeCell ref="C70:G70"/>
    <mergeCell ref="C84:G84"/>
    <mergeCell ref="A105:B105"/>
    <mergeCell ref="A41:B41"/>
    <mergeCell ref="A79:B79"/>
    <mergeCell ref="C79:G79"/>
    <mergeCell ref="C43:G43"/>
    <mergeCell ref="A81:B81"/>
    <mergeCell ref="C67:G67"/>
    <mergeCell ref="C44:G44"/>
    <mergeCell ref="C83:G83"/>
    <mergeCell ref="A84:B84"/>
    <mergeCell ref="C86:G86"/>
    <mergeCell ref="A88:B88"/>
    <mergeCell ref="A104:B104"/>
    <mergeCell ref="A98:B98"/>
    <mergeCell ref="C98:G98"/>
    <mergeCell ref="A97:B97"/>
    <mergeCell ref="A91:B91"/>
    <mergeCell ref="C91:G91"/>
    <mergeCell ref="C92:G92"/>
    <mergeCell ref="C93:G93"/>
    <mergeCell ref="A94:B94"/>
    <mergeCell ref="C100:G100"/>
    <mergeCell ref="C94:G94"/>
    <mergeCell ref="C101:G101"/>
    <mergeCell ref="C8:G8"/>
    <mergeCell ref="A14:B14"/>
    <mergeCell ref="C12:G12"/>
    <mergeCell ref="C9:G9"/>
    <mergeCell ref="A10:B10"/>
    <mergeCell ref="C10:G10"/>
    <mergeCell ref="C31:G31"/>
    <mergeCell ref="A16:B16"/>
    <mergeCell ref="C16:G16"/>
    <mergeCell ref="A19:B19"/>
    <mergeCell ref="A23:B23"/>
    <mergeCell ref="A24:B24"/>
    <mergeCell ref="C24:G24"/>
    <mergeCell ref="C11:G11"/>
    <mergeCell ref="C20:G20"/>
    <mergeCell ref="C18:G18"/>
    <mergeCell ref="C19:G19"/>
    <mergeCell ref="C21:G21"/>
    <mergeCell ref="C28:G28"/>
    <mergeCell ref="C106:G106"/>
    <mergeCell ref="C107:G107"/>
    <mergeCell ref="C108:G108"/>
    <mergeCell ref="A109:B109"/>
    <mergeCell ref="C109:G109"/>
    <mergeCell ref="C128:G128"/>
    <mergeCell ref="A129:B129"/>
    <mergeCell ref="C129:G129"/>
    <mergeCell ref="A106:B106"/>
    <mergeCell ref="A112:B112"/>
    <mergeCell ref="A123:B123"/>
    <mergeCell ref="C123:G123"/>
    <mergeCell ref="A122:B122"/>
    <mergeCell ref="C122:G122"/>
    <mergeCell ref="A111:B111"/>
    <mergeCell ref="A121:B121"/>
    <mergeCell ref="C112:G112"/>
    <mergeCell ref="C115:G115"/>
    <mergeCell ref="A113:B113"/>
    <mergeCell ref="C113:G113"/>
    <mergeCell ref="C114:G114"/>
    <mergeCell ref="C118:G118"/>
    <mergeCell ref="C119:G119"/>
    <mergeCell ref="C33:G33"/>
    <mergeCell ref="C17:G17"/>
    <mergeCell ref="A29:B29"/>
    <mergeCell ref="C29:G29"/>
    <mergeCell ref="C30:G30"/>
    <mergeCell ref="A32:B32"/>
    <mergeCell ref="A65:B65"/>
    <mergeCell ref="C64:G64"/>
    <mergeCell ref="C65:G65"/>
    <mergeCell ref="A60:B60"/>
    <mergeCell ref="A61:B61"/>
    <mergeCell ref="C32:G32"/>
    <mergeCell ref="C34:G34"/>
    <mergeCell ref="A49:B49"/>
    <mergeCell ref="C35:G35"/>
    <mergeCell ref="A38:B38"/>
    <mergeCell ref="A39:B39"/>
    <mergeCell ref="C39:G39"/>
    <mergeCell ref="C46:G46"/>
    <mergeCell ref="C41:G41"/>
    <mergeCell ref="C42:G42"/>
    <mergeCell ref="A44:B44"/>
    <mergeCell ref="C36:G36"/>
    <mergeCell ref="C45:G45"/>
    <mergeCell ref="C135:G135"/>
    <mergeCell ref="A131:B131"/>
    <mergeCell ref="C130:G130"/>
    <mergeCell ref="A158:B158"/>
    <mergeCell ref="C155:G155"/>
    <mergeCell ref="A156:B156"/>
    <mergeCell ref="A149:K150"/>
    <mergeCell ref="A151:J151"/>
    <mergeCell ref="A152:B152"/>
    <mergeCell ref="C152:G152"/>
    <mergeCell ref="A153:B153"/>
    <mergeCell ref="C153:G153"/>
    <mergeCell ref="A154:B154"/>
    <mergeCell ref="C154:G154"/>
    <mergeCell ref="C76:G76"/>
    <mergeCell ref="A78:B78"/>
    <mergeCell ref="C105:G105"/>
    <mergeCell ref="A146:B146"/>
    <mergeCell ref="A139:B139"/>
    <mergeCell ref="C139:G139"/>
    <mergeCell ref="A140:B140"/>
    <mergeCell ref="C145:G145"/>
    <mergeCell ref="A141:B141"/>
    <mergeCell ref="A138:B138"/>
    <mergeCell ref="A135:B135"/>
    <mergeCell ref="C120:G120"/>
    <mergeCell ref="A142:B142"/>
    <mergeCell ref="C142:G142"/>
    <mergeCell ref="A143:B143"/>
    <mergeCell ref="C143:G143"/>
    <mergeCell ref="A144:B144"/>
    <mergeCell ref="A136:B136"/>
    <mergeCell ref="C138:G138"/>
    <mergeCell ref="A127:J127"/>
    <mergeCell ref="A128:B128"/>
    <mergeCell ref="A130:B130"/>
    <mergeCell ref="C137:G137"/>
    <mergeCell ref="A134:B134"/>
    <mergeCell ref="C134:G134"/>
    <mergeCell ref="A132:B132"/>
    <mergeCell ref="C131:G131"/>
    <mergeCell ref="A1:K2"/>
    <mergeCell ref="A4:B4"/>
    <mergeCell ref="C4:G4"/>
    <mergeCell ref="A3:J3"/>
    <mergeCell ref="A5:B5"/>
    <mergeCell ref="C5:G5"/>
    <mergeCell ref="A7:B7"/>
    <mergeCell ref="C7:G7"/>
    <mergeCell ref="A125:K126"/>
    <mergeCell ref="C62:G62"/>
    <mergeCell ref="C63:G63"/>
    <mergeCell ref="A69:B69"/>
    <mergeCell ref="C57:G57"/>
    <mergeCell ref="A59:B59"/>
    <mergeCell ref="A52:B52"/>
    <mergeCell ref="C52:G52"/>
    <mergeCell ref="A55:B55"/>
    <mergeCell ref="A116:B116"/>
    <mergeCell ref="C116:G116"/>
    <mergeCell ref="C55:G55"/>
    <mergeCell ref="A71:B7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2026-01-29T06:40:46Z</dcterms:modified>
</cp:coreProperties>
</file>