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4B53CA5-AB3F-4C47-AF35-406567C30B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4" i="1" l="1"/>
  <c r="J110" i="1" l="1"/>
  <c r="J164" i="1"/>
  <c r="J157" i="1" l="1"/>
  <c r="J105" i="1" l="1"/>
  <c r="J103" i="1"/>
  <c r="J102" i="1"/>
  <c r="J108" i="1" s="1"/>
  <c r="J161" i="1" l="1"/>
  <c r="J98" i="1"/>
  <c r="J96" i="1"/>
  <c r="J95" i="1"/>
  <c r="J100" i="1" s="1"/>
  <c r="J89" i="1" l="1"/>
  <c r="J87" i="1"/>
  <c r="J86" i="1"/>
  <c r="J93" i="1" s="1"/>
  <c r="J80" i="1" l="1"/>
  <c r="J78" i="1"/>
  <c r="J77" i="1"/>
  <c r="J83" i="1" s="1"/>
  <c r="J71" i="1" l="1"/>
  <c r="J69" i="1"/>
  <c r="J68" i="1"/>
  <c r="J74" i="1" s="1"/>
  <c r="J122" i="1" l="1"/>
  <c r="J153" i="1" l="1"/>
  <c r="J63" i="1" l="1"/>
  <c r="J61" i="1"/>
  <c r="J60" i="1"/>
  <c r="J66" i="1" s="1"/>
  <c r="J54" i="1" l="1"/>
  <c r="J52" i="1"/>
  <c r="J51" i="1"/>
  <c r="J57" i="1" s="1"/>
  <c r="J46" i="1"/>
  <c r="J44" i="1"/>
  <c r="J43" i="1"/>
  <c r="J48" i="1" l="1"/>
  <c r="J148" i="1" l="1"/>
  <c r="J35" i="1" l="1"/>
  <c r="J33" i="1"/>
  <c r="J32" i="1"/>
  <c r="J40" i="1" s="1"/>
  <c r="J143" i="1" l="1"/>
  <c r="J26" i="1" l="1"/>
  <c r="J24" i="1"/>
  <c r="J23" i="1"/>
  <c r="J29" i="1" s="1"/>
  <c r="J138" i="1" l="1"/>
  <c r="J18" i="1"/>
  <c r="J16" i="1"/>
  <c r="J15" i="1"/>
  <c r="J20" i="1" l="1"/>
  <c r="J6" i="1"/>
  <c r="J118" i="1" l="1"/>
  <c r="J7" i="1" l="1"/>
  <c r="J12" i="1" l="1"/>
  <c r="J9" i="1"/>
</calcChain>
</file>

<file path=xl/sharedStrings.xml><?xml version="1.0" encoding="utf-8"?>
<sst xmlns="http://schemas.openxmlformats.org/spreadsheetml/2006/main" count="208" uniqueCount="82">
  <si>
    <t>Период</t>
  </si>
  <si>
    <t>Ед.изм.</t>
  </si>
  <si>
    <t>Кол-во</t>
  </si>
  <si>
    <t>Сумма (руб.)</t>
  </si>
  <si>
    <t>м2</t>
  </si>
  <si>
    <t xml:space="preserve"> Выполненные работы</t>
  </si>
  <si>
    <t>Выполненные работы  по статье   ремонт  жилья  по ул.Вишневая 9</t>
  </si>
  <si>
    <t>Выполненные работы  по статье   содержание жилья  по ул. Вишневая 9</t>
  </si>
  <si>
    <t>лиц</t>
  </si>
  <si>
    <t>ИТОГО</t>
  </si>
  <si>
    <t>Выполненные работы  по статье   содержание газовых сетей  по ул.Вишневая 9</t>
  </si>
  <si>
    <t xml:space="preserve"> Обслуживание УУЭ </t>
  </si>
  <si>
    <t>усл</t>
  </si>
  <si>
    <t>ВСЕГО</t>
  </si>
  <si>
    <t>январь 2025г.</t>
  </si>
  <si>
    <t>Аварийное обслуживание сантехнического оборудования и электрических сетей</t>
  </si>
  <si>
    <t>Конвертование счетов квитанций за январь 2025год</t>
  </si>
  <si>
    <t>Уход за зелеными насаждениями</t>
  </si>
  <si>
    <t>февраль 2025г.</t>
  </si>
  <si>
    <t>Конвертование счетов квитанций за февраль 2025год</t>
  </si>
  <si>
    <t>февраль 2025г</t>
  </si>
  <si>
    <t>Смена кранов на ХВС и ГВС ф до 15 мм  в квартире 65</t>
  </si>
  <si>
    <t>шт</t>
  </si>
  <si>
    <t>март 2025г.</t>
  </si>
  <si>
    <t>Конвертование счетов квитанций за март 2025год</t>
  </si>
  <si>
    <t xml:space="preserve">Вывоз мусора - листвы </t>
  </si>
  <si>
    <t>март 2025г</t>
  </si>
  <si>
    <t>Смена трубопровода ЦК по кв 47,50,53 ф 110мм-10,5мп и ф 50мм-0,75мп</t>
  </si>
  <si>
    <t>Смена трубопровода  ХВС и ГВС  по кв 47,50,53 ф 32мм-12,2мп</t>
  </si>
  <si>
    <t>апрель 2025г.</t>
  </si>
  <si>
    <t>Конвертование счетов квитанций за апрель 2025год</t>
  </si>
  <si>
    <t>Материал на субботник</t>
  </si>
  <si>
    <t>апрель 2025г</t>
  </si>
  <si>
    <t>Ремонт трубопровода ЦО кв 10  - установка ГЕБО-1шт, смена сгона-1шт, замена труб ЦО ф до 25мм</t>
  </si>
  <si>
    <t>Материал на субботник  известь, кисти и тд</t>
  </si>
  <si>
    <t>Покос травы на придомовой территории дома</t>
  </si>
  <si>
    <t>май 2025г.</t>
  </si>
  <si>
    <t>Конвертование счетов квитанций за  май 2025год</t>
  </si>
  <si>
    <t>июнь 2025г.</t>
  </si>
  <si>
    <t>Конвертование счетов квитанций за  июнь 2025год</t>
  </si>
  <si>
    <t>Переодическая проверка вентканалов -ИП Наливайко</t>
  </si>
  <si>
    <t>июнь 2025г</t>
  </si>
  <si>
    <t>ВДГО по договору  2025/367</t>
  </si>
  <si>
    <t>квартир</t>
  </si>
  <si>
    <t>июль 2025г.</t>
  </si>
  <si>
    <t>Конвертование счетов квитанций за  июль 2025год</t>
  </si>
  <si>
    <t>июль 2025г</t>
  </si>
  <si>
    <t xml:space="preserve">Ремонт трубопровода ЦО  замена труб ЦО ф до 25мм-9 мп, смена кранов ф до 20мм-4шт, ф до 15мм-1шт- подготовка к опрессовке </t>
  </si>
  <si>
    <t>Опрессовка внутридомовой системы ЦО ф до 50мм-2650мп и ввод ф до 100мм-70мп</t>
  </si>
  <si>
    <t>Акт 3537 от21.07.2025г техническое обслуживание филиал ПАО Газпром Газораспределение Ростов на Дону</t>
  </si>
  <si>
    <t>Регулировка и смена светильника ЛЕД-1шт</t>
  </si>
  <si>
    <t>август 2025г.</t>
  </si>
  <si>
    <t>Конвертование счетов квитанций за  август 2025год</t>
  </si>
  <si>
    <t>Поверка  приборов УУТЭ</t>
  </si>
  <si>
    <t>сентябрь 2025г.</t>
  </si>
  <si>
    <t>Конвертование счетов квитанций за  сентябрь 2025год</t>
  </si>
  <si>
    <t>октябрь 2025г.</t>
  </si>
  <si>
    <t>Конвертование счетов квитанций за  октябрь 2025год</t>
  </si>
  <si>
    <t>Демонтаж заглушек -4шт. установка дросельной шайбы-1шт.  пуск теплоносителя</t>
  </si>
  <si>
    <t>ноябрь 2025г.</t>
  </si>
  <si>
    <t>Конвертование счетов квитанций за  ноябрь 2025год</t>
  </si>
  <si>
    <t>ноябрь 2025г</t>
  </si>
  <si>
    <t>кв 55 смена коренного крана ф 15мм на трубопроводе ХВС</t>
  </si>
  <si>
    <t>декабрь 2025г.</t>
  </si>
  <si>
    <t>Конвертование счетов квитанций за  декабрь 2025год</t>
  </si>
  <si>
    <t xml:space="preserve"> услуги Таганрог.ф-л ИВЦ ЖКХ    за декабрь  2025год</t>
  </si>
  <si>
    <t xml:space="preserve"> услуги Таганрог.ф-л ИВЦ ЖКХ    за ноябрь  2025год</t>
  </si>
  <si>
    <t xml:space="preserve"> услуги Таганрог.ф-л ИВЦ ЖКХ    за октябрь  2025год</t>
  </si>
  <si>
    <t xml:space="preserve"> услуги Таганрог.ф-л ИВЦ ЖКХ    за сентябрь  2025год</t>
  </si>
  <si>
    <t xml:space="preserve"> услуги Таганрог.ф-л ИВЦ ЖКХ    за  август  2025год</t>
  </si>
  <si>
    <t xml:space="preserve"> услуги Таганрог.ф-л ИВЦ ЖКХ    за  июль  2025год</t>
  </si>
  <si>
    <t xml:space="preserve"> услуги Таганрог.ф-л ИВЦ ЖКХ    за  июнь  2025год</t>
  </si>
  <si>
    <t xml:space="preserve"> услуги Таганрог.ф-л ИВЦ ЖКХ    за  май  2025год</t>
  </si>
  <si>
    <t xml:space="preserve"> услуги Таганрог.ф-л ИВЦ ЖКХ    за апрель  2025год</t>
  </si>
  <si>
    <t xml:space="preserve"> услуги Таганрог.ф-л ИВЦ ЖКХ    за март  2025год</t>
  </si>
  <si>
    <t xml:space="preserve"> услуги Таганрог.ф-л ИВЦ ЖКХ    за февраль  2025год</t>
  </si>
  <si>
    <t xml:space="preserve"> услуги Таганрог.ф-л ИВЦ ЖКХ    за январь  2025год</t>
  </si>
  <si>
    <t>сентябрь 2025г</t>
  </si>
  <si>
    <t>Асфальтировку входных групп подезд №4.5 (ИП Харченко)</t>
  </si>
  <si>
    <t>Промывка внутридомовой системы ЦО</t>
  </si>
  <si>
    <t>Ведение сайта ГИС ЖКХ</t>
  </si>
  <si>
    <t>Размер превышения стоимости ХВС 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</si>
</sst>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6" xfId="0" applyBorder="1"/>
    <xf numFmtId="4" fontId="1" fillId="2" borderId="1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4" fillId="0" borderId="6" xfId="0" applyNumberFormat="1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"/>
  <sheetViews>
    <sheetView tabSelected="1" topLeftCell="A109" workbookViewId="0">
      <selection activeCell="J125" sqref="J125"/>
    </sheetView>
  </sheetViews>
  <sheetFormatPr defaultColWidth="8.28515625" defaultRowHeight="15" x14ac:dyDescent="0.25"/>
  <cols>
    <col min="1" max="1" width="8.5703125" customWidth="1"/>
    <col min="2" max="2" width="8.285156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55" t="s">
        <v>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63" customHeight="1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5" customHeight="1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"/>
    </row>
    <row r="4" spans="1:11" ht="15" customHeight="1" x14ac:dyDescent="0.25">
      <c r="A4" s="156" t="s">
        <v>0</v>
      </c>
      <c r="B4" s="156"/>
      <c r="C4" s="156" t="s">
        <v>5</v>
      </c>
      <c r="D4" s="156"/>
      <c r="E4" s="156"/>
      <c r="F4" s="156"/>
      <c r="G4" s="156"/>
      <c r="H4" s="10" t="s">
        <v>1</v>
      </c>
      <c r="I4" s="10" t="s">
        <v>2</v>
      </c>
      <c r="J4" s="10" t="s">
        <v>3</v>
      </c>
      <c r="K4" s="1"/>
    </row>
    <row r="5" spans="1:11" ht="15" customHeight="1" x14ac:dyDescent="0.25">
      <c r="A5" s="158"/>
      <c r="B5" s="159"/>
      <c r="C5" s="158"/>
      <c r="D5" s="160"/>
      <c r="E5" s="160"/>
      <c r="F5" s="160"/>
      <c r="G5" s="159"/>
      <c r="H5" s="10"/>
      <c r="I5" s="10"/>
      <c r="J5" s="10"/>
      <c r="K5" s="1"/>
    </row>
    <row r="6" spans="1:11" ht="27.75" customHeight="1" x14ac:dyDescent="0.25">
      <c r="A6" s="141" t="s">
        <v>14</v>
      </c>
      <c r="B6" s="141"/>
      <c r="C6" s="133" t="s">
        <v>15</v>
      </c>
      <c r="D6" s="134"/>
      <c r="E6" s="134"/>
      <c r="F6" s="134"/>
      <c r="G6" s="135"/>
      <c r="H6" s="5" t="s">
        <v>4</v>
      </c>
      <c r="I6" s="2">
        <v>3533.3</v>
      </c>
      <c r="J6" s="3">
        <f>I6*3</f>
        <v>10599.900000000001</v>
      </c>
      <c r="K6" s="9"/>
    </row>
    <row r="7" spans="1:11" x14ac:dyDescent="0.25">
      <c r="A7" s="25"/>
      <c r="B7" s="26"/>
      <c r="C7" s="142" t="s">
        <v>11</v>
      </c>
      <c r="D7" s="143"/>
      <c r="E7" s="143"/>
      <c r="F7" s="143"/>
      <c r="G7" s="144"/>
      <c r="H7" s="27" t="s">
        <v>4</v>
      </c>
      <c r="I7" s="24">
        <v>3533.3</v>
      </c>
      <c r="J7" s="3">
        <f>I7*0.13</f>
        <v>459.32900000000006</v>
      </c>
      <c r="K7" s="9"/>
    </row>
    <row r="8" spans="1:11" x14ac:dyDescent="0.25">
      <c r="A8" s="145"/>
      <c r="B8" s="146"/>
      <c r="C8" s="142" t="s">
        <v>76</v>
      </c>
      <c r="D8" s="143"/>
      <c r="E8" s="143"/>
      <c r="F8" s="143"/>
      <c r="G8" s="144"/>
      <c r="H8" s="5"/>
      <c r="I8" s="7"/>
      <c r="J8" s="3">
        <v>3430.03</v>
      </c>
      <c r="K8" s="9"/>
    </row>
    <row r="9" spans="1:11" x14ac:dyDescent="0.25">
      <c r="A9" s="16"/>
      <c r="B9" s="17"/>
      <c r="C9" s="148" t="s">
        <v>16</v>
      </c>
      <c r="D9" s="149"/>
      <c r="E9" s="149"/>
      <c r="F9" s="149"/>
      <c r="G9" s="150"/>
      <c r="H9" s="18" t="s">
        <v>8</v>
      </c>
      <c r="I9" s="17">
        <v>75</v>
      </c>
      <c r="J9" s="3">
        <f>I9*0.62</f>
        <v>46.5</v>
      </c>
      <c r="K9" s="9"/>
    </row>
    <row r="10" spans="1:11" x14ac:dyDescent="0.25">
      <c r="A10" s="13"/>
      <c r="B10" s="14"/>
      <c r="C10" s="142" t="s">
        <v>17</v>
      </c>
      <c r="D10" s="143"/>
      <c r="E10" s="143"/>
      <c r="F10" s="143"/>
      <c r="G10" s="144"/>
      <c r="H10" s="15" t="s">
        <v>12</v>
      </c>
      <c r="I10" s="14">
        <v>1</v>
      </c>
      <c r="J10" s="3">
        <v>60408.480000000003</v>
      </c>
      <c r="K10" s="9"/>
    </row>
    <row r="11" spans="1:11" x14ac:dyDescent="0.25">
      <c r="A11" s="125"/>
      <c r="B11" s="126"/>
      <c r="C11" s="133" t="s">
        <v>80</v>
      </c>
      <c r="D11" s="134"/>
      <c r="E11" s="134"/>
      <c r="F11" s="134"/>
      <c r="G11" s="135"/>
      <c r="H11" s="130" t="s">
        <v>12</v>
      </c>
      <c r="I11" s="126">
        <v>1</v>
      </c>
      <c r="J11" s="3">
        <v>500</v>
      </c>
      <c r="K11" s="9"/>
    </row>
    <row r="12" spans="1:11" x14ac:dyDescent="0.25">
      <c r="A12" s="145" t="s">
        <v>9</v>
      </c>
      <c r="B12" s="146"/>
      <c r="C12" s="6"/>
      <c r="D12" s="8"/>
      <c r="E12" s="8"/>
      <c r="F12" s="8"/>
      <c r="G12" s="7"/>
      <c r="H12" s="5"/>
      <c r="I12" s="7"/>
      <c r="J12" s="4">
        <f>SUM(J6:J11)</f>
        <v>75444.239000000001</v>
      </c>
      <c r="K12" s="9"/>
    </row>
    <row r="13" spans="1:11" x14ac:dyDescent="0.25">
      <c r="A13" s="145"/>
      <c r="B13" s="146"/>
      <c r="C13" s="145"/>
      <c r="D13" s="161"/>
      <c r="E13" s="161"/>
      <c r="F13" s="161"/>
      <c r="G13" s="146"/>
      <c r="H13" s="5"/>
      <c r="I13" s="7"/>
      <c r="J13" s="3"/>
      <c r="K13" s="9"/>
    </row>
    <row r="14" spans="1:11" x14ac:dyDescent="0.25">
      <c r="A14" s="141"/>
      <c r="B14" s="141"/>
      <c r="C14" s="142"/>
      <c r="D14" s="143"/>
      <c r="E14" s="143"/>
      <c r="F14" s="143"/>
      <c r="G14" s="144"/>
      <c r="H14" s="15"/>
      <c r="I14" s="2"/>
      <c r="J14" s="3"/>
      <c r="K14" s="9"/>
    </row>
    <row r="15" spans="1:11" x14ac:dyDescent="0.25">
      <c r="A15" s="141" t="s">
        <v>18</v>
      </c>
      <c r="B15" s="141"/>
      <c r="C15" s="133" t="s">
        <v>15</v>
      </c>
      <c r="D15" s="134"/>
      <c r="E15" s="134"/>
      <c r="F15" s="134"/>
      <c r="G15" s="135"/>
      <c r="H15" s="57" t="s">
        <v>4</v>
      </c>
      <c r="I15" s="2">
        <v>3533.3</v>
      </c>
      <c r="J15" s="3">
        <f>I15*3</f>
        <v>10599.900000000001</v>
      </c>
      <c r="K15" s="9"/>
    </row>
    <row r="16" spans="1:11" x14ac:dyDescent="0.25">
      <c r="A16" s="55"/>
      <c r="B16" s="56"/>
      <c r="C16" s="142" t="s">
        <v>11</v>
      </c>
      <c r="D16" s="143"/>
      <c r="E16" s="143"/>
      <c r="F16" s="143"/>
      <c r="G16" s="144"/>
      <c r="H16" s="57" t="s">
        <v>4</v>
      </c>
      <c r="I16" s="24">
        <v>3533.3</v>
      </c>
      <c r="J16" s="3">
        <f>I16*0.13</f>
        <v>459.32900000000006</v>
      </c>
      <c r="K16" s="9"/>
    </row>
    <row r="17" spans="1:11" x14ac:dyDescent="0.25">
      <c r="A17" s="145"/>
      <c r="B17" s="146"/>
      <c r="C17" s="142" t="s">
        <v>75</v>
      </c>
      <c r="D17" s="143"/>
      <c r="E17" s="143"/>
      <c r="F17" s="143"/>
      <c r="G17" s="144"/>
      <c r="H17" s="57"/>
      <c r="I17" s="56"/>
      <c r="J17" s="3">
        <v>3509.14</v>
      </c>
      <c r="K17" s="9"/>
    </row>
    <row r="18" spans="1:11" x14ac:dyDescent="0.25">
      <c r="A18" s="55"/>
      <c r="B18" s="56"/>
      <c r="C18" s="148" t="s">
        <v>19</v>
      </c>
      <c r="D18" s="149"/>
      <c r="E18" s="149"/>
      <c r="F18" s="149"/>
      <c r="G18" s="150"/>
      <c r="H18" s="57" t="s">
        <v>8</v>
      </c>
      <c r="I18" s="56">
        <v>75</v>
      </c>
      <c r="J18" s="3">
        <f>I18*0.62</f>
        <v>46.5</v>
      </c>
    </row>
    <row r="19" spans="1:11" x14ac:dyDescent="0.25">
      <c r="A19" s="55"/>
      <c r="B19" s="56"/>
      <c r="C19" s="133" t="s">
        <v>80</v>
      </c>
      <c r="D19" s="134"/>
      <c r="E19" s="134"/>
      <c r="F19" s="134"/>
      <c r="G19" s="135"/>
      <c r="H19" s="130" t="s">
        <v>12</v>
      </c>
      <c r="I19" s="126">
        <v>1</v>
      </c>
      <c r="J19" s="3">
        <v>500</v>
      </c>
    </row>
    <row r="20" spans="1:11" x14ac:dyDescent="0.25">
      <c r="A20" s="145" t="s">
        <v>9</v>
      </c>
      <c r="B20" s="146"/>
      <c r="C20" s="55"/>
      <c r="D20" s="58"/>
      <c r="E20" s="58"/>
      <c r="F20" s="58"/>
      <c r="G20" s="56"/>
      <c r="H20" s="57"/>
      <c r="I20" s="56"/>
      <c r="J20" s="4">
        <f>SUM(J15:J19)</f>
        <v>15114.869000000001</v>
      </c>
    </row>
    <row r="21" spans="1:11" x14ac:dyDescent="0.25">
      <c r="A21" s="40"/>
      <c r="B21" s="41"/>
      <c r="C21" s="142"/>
      <c r="D21" s="143"/>
      <c r="E21" s="143"/>
      <c r="F21" s="143"/>
      <c r="G21" s="144"/>
      <c r="H21" s="42"/>
      <c r="I21" s="24"/>
      <c r="J21" s="3"/>
    </row>
    <row r="22" spans="1:11" x14ac:dyDescent="0.25">
      <c r="A22" s="145"/>
      <c r="B22" s="146"/>
      <c r="C22" s="142"/>
      <c r="D22" s="143"/>
      <c r="E22" s="143"/>
      <c r="F22" s="143"/>
      <c r="G22" s="144"/>
      <c r="H22" s="42"/>
      <c r="I22" s="41"/>
      <c r="J22" s="3"/>
    </row>
    <row r="23" spans="1:11" ht="31.5" customHeight="1" x14ac:dyDescent="0.25">
      <c r="A23" s="141" t="s">
        <v>23</v>
      </c>
      <c r="B23" s="141"/>
      <c r="C23" s="133" t="s">
        <v>15</v>
      </c>
      <c r="D23" s="134"/>
      <c r="E23" s="134"/>
      <c r="F23" s="134"/>
      <c r="G23" s="135"/>
      <c r="H23" s="62" t="s">
        <v>4</v>
      </c>
      <c r="I23" s="2">
        <v>3533.3</v>
      </c>
      <c r="J23" s="3">
        <f>I23*3</f>
        <v>10599.900000000001</v>
      </c>
    </row>
    <row r="24" spans="1:11" x14ac:dyDescent="0.25">
      <c r="A24" s="59"/>
      <c r="B24" s="60"/>
      <c r="C24" s="142" t="s">
        <v>11</v>
      </c>
      <c r="D24" s="143"/>
      <c r="E24" s="143"/>
      <c r="F24" s="143"/>
      <c r="G24" s="144"/>
      <c r="H24" s="62" t="s">
        <v>4</v>
      </c>
      <c r="I24" s="24">
        <v>3533.3</v>
      </c>
      <c r="J24" s="3">
        <f>I24*0.13</f>
        <v>459.32900000000006</v>
      </c>
    </row>
    <row r="25" spans="1:11" x14ac:dyDescent="0.25">
      <c r="A25" s="145"/>
      <c r="B25" s="146"/>
      <c r="C25" s="142" t="s">
        <v>74</v>
      </c>
      <c r="D25" s="143"/>
      <c r="E25" s="143"/>
      <c r="F25" s="143"/>
      <c r="G25" s="144"/>
      <c r="H25" s="62"/>
      <c r="I25" s="60"/>
      <c r="J25" s="3">
        <v>3533.82</v>
      </c>
    </row>
    <row r="26" spans="1:11" x14ac:dyDescent="0.25">
      <c r="A26" s="59"/>
      <c r="B26" s="60"/>
      <c r="C26" s="148" t="s">
        <v>24</v>
      </c>
      <c r="D26" s="149"/>
      <c r="E26" s="149"/>
      <c r="F26" s="149"/>
      <c r="G26" s="150"/>
      <c r="H26" s="62" t="s">
        <v>8</v>
      </c>
      <c r="I26" s="60">
        <v>75</v>
      </c>
      <c r="J26" s="3">
        <f>I26*0.62</f>
        <v>46.5</v>
      </c>
    </row>
    <row r="27" spans="1:11" x14ac:dyDescent="0.25">
      <c r="A27" s="59"/>
      <c r="B27" s="60"/>
      <c r="C27" s="142" t="s">
        <v>25</v>
      </c>
      <c r="D27" s="143"/>
      <c r="E27" s="143"/>
      <c r="F27" s="143"/>
      <c r="G27" s="144"/>
      <c r="H27" s="62" t="s">
        <v>12</v>
      </c>
      <c r="I27" s="60">
        <v>1</v>
      </c>
      <c r="J27" s="3">
        <v>9500</v>
      </c>
    </row>
    <row r="28" spans="1:11" x14ac:dyDescent="0.25">
      <c r="A28" s="125"/>
      <c r="B28" s="126"/>
      <c r="C28" s="133" t="s">
        <v>80</v>
      </c>
      <c r="D28" s="134"/>
      <c r="E28" s="134"/>
      <c r="F28" s="134"/>
      <c r="G28" s="135"/>
      <c r="H28" s="130" t="s">
        <v>12</v>
      </c>
      <c r="I28" s="126">
        <v>1</v>
      </c>
      <c r="J28" s="3">
        <v>500</v>
      </c>
    </row>
    <row r="29" spans="1:11" x14ac:dyDescent="0.25">
      <c r="A29" s="145" t="s">
        <v>9</v>
      </c>
      <c r="B29" s="146"/>
      <c r="C29" s="59"/>
      <c r="D29" s="61"/>
      <c r="E29" s="61"/>
      <c r="F29" s="61"/>
      <c r="G29" s="60"/>
      <c r="H29" s="62"/>
      <c r="I29" s="60"/>
      <c r="J29" s="4">
        <f>SUM(J23:J28)</f>
        <v>24639.548999999999</v>
      </c>
    </row>
    <row r="30" spans="1:11" x14ac:dyDescent="0.25">
      <c r="A30" s="43"/>
      <c r="B30" s="44"/>
      <c r="C30" s="142"/>
      <c r="D30" s="143"/>
      <c r="E30" s="143"/>
      <c r="F30" s="143"/>
      <c r="G30" s="144"/>
      <c r="H30" s="45"/>
      <c r="I30" s="2"/>
      <c r="J30" s="3"/>
    </row>
    <row r="31" spans="1:11" x14ac:dyDescent="0.25">
      <c r="A31" s="43"/>
      <c r="B31" s="44"/>
      <c r="C31" s="142"/>
      <c r="D31" s="143"/>
      <c r="E31" s="143"/>
      <c r="F31" s="143"/>
      <c r="G31" s="144"/>
      <c r="H31" s="45"/>
      <c r="I31" s="24"/>
      <c r="J31" s="3"/>
    </row>
    <row r="32" spans="1:11" x14ac:dyDescent="0.25">
      <c r="A32" s="141" t="s">
        <v>29</v>
      </c>
      <c r="B32" s="141"/>
      <c r="C32" s="133" t="s">
        <v>15</v>
      </c>
      <c r="D32" s="134"/>
      <c r="E32" s="134"/>
      <c r="F32" s="134"/>
      <c r="G32" s="135"/>
      <c r="H32" s="66" t="s">
        <v>4</v>
      </c>
      <c r="I32" s="2">
        <v>3533.3</v>
      </c>
      <c r="J32" s="3">
        <f>I32*3</f>
        <v>10599.900000000001</v>
      </c>
    </row>
    <row r="33" spans="1:10" x14ac:dyDescent="0.25">
      <c r="A33" s="63"/>
      <c r="B33" s="64"/>
      <c r="C33" s="142" t="s">
        <v>11</v>
      </c>
      <c r="D33" s="143"/>
      <c r="E33" s="143"/>
      <c r="F33" s="143"/>
      <c r="G33" s="144"/>
      <c r="H33" s="66" t="s">
        <v>4</v>
      </c>
      <c r="I33" s="24">
        <v>3533.3</v>
      </c>
      <c r="J33" s="3">
        <f>I33*0.13</f>
        <v>459.32900000000006</v>
      </c>
    </row>
    <row r="34" spans="1:10" x14ac:dyDescent="0.25">
      <c r="A34" s="145"/>
      <c r="B34" s="146"/>
      <c r="C34" s="142" t="s">
        <v>73</v>
      </c>
      <c r="D34" s="143"/>
      <c r="E34" s="143"/>
      <c r="F34" s="143"/>
      <c r="G34" s="144"/>
      <c r="H34" s="66"/>
      <c r="I34" s="64"/>
      <c r="J34" s="3">
        <v>3405.39</v>
      </c>
    </row>
    <row r="35" spans="1:10" x14ac:dyDescent="0.25">
      <c r="A35" s="63"/>
      <c r="B35" s="64"/>
      <c r="C35" s="148" t="s">
        <v>30</v>
      </c>
      <c r="D35" s="149"/>
      <c r="E35" s="149"/>
      <c r="F35" s="149"/>
      <c r="G35" s="150"/>
      <c r="H35" s="66" t="s">
        <v>8</v>
      </c>
      <c r="I35" s="64">
        <v>75</v>
      </c>
      <c r="J35" s="3">
        <f>I35*0.62</f>
        <v>46.5</v>
      </c>
    </row>
    <row r="36" spans="1:10" x14ac:dyDescent="0.25">
      <c r="A36" s="63"/>
      <c r="B36" s="64"/>
      <c r="C36" s="142" t="s">
        <v>31</v>
      </c>
      <c r="D36" s="143"/>
      <c r="E36" s="143"/>
      <c r="F36" s="143"/>
      <c r="G36" s="144"/>
      <c r="H36" s="66"/>
      <c r="I36" s="64"/>
      <c r="J36" s="3">
        <v>1000</v>
      </c>
    </row>
    <row r="37" spans="1:10" x14ac:dyDescent="0.25">
      <c r="A37" s="73"/>
      <c r="B37" s="74"/>
      <c r="C37" s="142" t="s">
        <v>35</v>
      </c>
      <c r="D37" s="143"/>
      <c r="E37" s="143"/>
      <c r="F37" s="143"/>
      <c r="G37" s="144"/>
      <c r="H37" s="76" t="s">
        <v>4</v>
      </c>
      <c r="I37" s="74">
        <v>1400</v>
      </c>
      <c r="J37" s="3">
        <v>7000</v>
      </c>
    </row>
    <row r="38" spans="1:10" x14ac:dyDescent="0.25">
      <c r="A38" s="70"/>
      <c r="B38" s="71"/>
      <c r="C38" s="142" t="s">
        <v>34</v>
      </c>
      <c r="D38" s="143"/>
      <c r="E38" s="143"/>
      <c r="F38" s="143"/>
      <c r="G38" s="144"/>
      <c r="H38" s="72"/>
      <c r="I38" s="71"/>
      <c r="J38" s="3">
        <v>9400</v>
      </c>
    </row>
    <row r="39" spans="1:10" x14ac:dyDescent="0.25">
      <c r="A39" s="125"/>
      <c r="B39" s="126"/>
      <c r="C39" s="133" t="s">
        <v>80</v>
      </c>
      <c r="D39" s="134"/>
      <c r="E39" s="134"/>
      <c r="F39" s="134"/>
      <c r="G39" s="135"/>
      <c r="H39" s="130" t="s">
        <v>12</v>
      </c>
      <c r="I39" s="126">
        <v>1</v>
      </c>
      <c r="J39" s="3">
        <v>500</v>
      </c>
    </row>
    <row r="40" spans="1:10" x14ac:dyDescent="0.25">
      <c r="A40" s="145" t="s">
        <v>9</v>
      </c>
      <c r="B40" s="146"/>
      <c r="C40" s="63"/>
      <c r="D40" s="65"/>
      <c r="E40" s="65"/>
      <c r="F40" s="65"/>
      <c r="G40" s="64"/>
      <c r="H40" s="66"/>
      <c r="I40" s="64"/>
      <c r="J40" s="4">
        <f>SUM(J32:J39)</f>
        <v>32411.118999999999</v>
      </c>
    </row>
    <row r="41" spans="1:10" x14ac:dyDescent="0.25">
      <c r="A41" s="46"/>
      <c r="B41" s="47"/>
      <c r="C41" s="174"/>
      <c r="D41" s="175"/>
      <c r="E41" s="175"/>
      <c r="F41" s="175"/>
      <c r="G41" s="176"/>
      <c r="H41" s="32"/>
      <c r="I41" s="47"/>
      <c r="J41" s="34"/>
    </row>
    <row r="42" spans="1:10" x14ac:dyDescent="0.25">
      <c r="A42" s="152"/>
      <c r="B42" s="153"/>
      <c r="C42" s="165"/>
      <c r="D42" s="166"/>
      <c r="E42" s="166"/>
      <c r="F42" s="166"/>
      <c r="G42" s="167"/>
      <c r="H42" s="35"/>
      <c r="I42" s="35"/>
      <c r="J42" s="36"/>
    </row>
    <row r="43" spans="1:10" x14ac:dyDescent="0.25">
      <c r="A43" s="141" t="s">
        <v>36</v>
      </c>
      <c r="B43" s="141"/>
      <c r="C43" s="133" t="s">
        <v>15</v>
      </c>
      <c r="D43" s="134"/>
      <c r="E43" s="134"/>
      <c r="F43" s="134"/>
      <c r="G43" s="135"/>
      <c r="H43" s="76" t="s">
        <v>4</v>
      </c>
      <c r="I43" s="2">
        <v>3533.3</v>
      </c>
      <c r="J43" s="3">
        <f>I43*3</f>
        <v>10599.900000000001</v>
      </c>
    </row>
    <row r="44" spans="1:10" x14ac:dyDescent="0.25">
      <c r="A44" s="73"/>
      <c r="B44" s="74"/>
      <c r="C44" s="142" t="s">
        <v>11</v>
      </c>
      <c r="D44" s="143"/>
      <c r="E44" s="143"/>
      <c r="F44" s="143"/>
      <c r="G44" s="144"/>
      <c r="H44" s="76" t="s">
        <v>4</v>
      </c>
      <c r="I44" s="24">
        <v>3533.3</v>
      </c>
      <c r="J44" s="3">
        <f>I44*0.13</f>
        <v>459.32900000000006</v>
      </c>
    </row>
    <row r="45" spans="1:10" x14ac:dyDescent="0.25">
      <c r="A45" s="145"/>
      <c r="B45" s="146"/>
      <c r="C45" s="142" t="s">
        <v>72</v>
      </c>
      <c r="D45" s="143"/>
      <c r="E45" s="143"/>
      <c r="F45" s="143"/>
      <c r="G45" s="144"/>
      <c r="H45" s="76"/>
      <c r="I45" s="74"/>
      <c r="J45" s="3">
        <v>3458.91</v>
      </c>
    </row>
    <row r="46" spans="1:10" x14ac:dyDescent="0.25">
      <c r="A46" s="73"/>
      <c r="B46" s="74"/>
      <c r="C46" s="148" t="s">
        <v>37</v>
      </c>
      <c r="D46" s="149"/>
      <c r="E46" s="149"/>
      <c r="F46" s="149"/>
      <c r="G46" s="150"/>
      <c r="H46" s="76" t="s">
        <v>8</v>
      </c>
      <c r="I46" s="74">
        <v>75</v>
      </c>
      <c r="J46" s="3">
        <f>I46*0.62</f>
        <v>46.5</v>
      </c>
    </row>
    <row r="47" spans="1:10" x14ac:dyDescent="0.25">
      <c r="A47" s="73"/>
      <c r="B47" s="74"/>
      <c r="C47" s="133" t="s">
        <v>80</v>
      </c>
      <c r="D47" s="134"/>
      <c r="E47" s="134"/>
      <c r="F47" s="134"/>
      <c r="G47" s="135"/>
      <c r="H47" s="130" t="s">
        <v>12</v>
      </c>
      <c r="I47" s="126">
        <v>1</v>
      </c>
      <c r="J47" s="3">
        <v>500</v>
      </c>
    </row>
    <row r="48" spans="1:10" x14ac:dyDescent="0.25">
      <c r="A48" s="145" t="s">
        <v>9</v>
      </c>
      <c r="B48" s="146"/>
      <c r="C48" s="73"/>
      <c r="D48" s="75"/>
      <c r="E48" s="75"/>
      <c r="F48" s="75"/>
      <c r="G48" s="74"/>
      <c r="H48" s="76"/>
      <c r="I48" s="74"/>
      <c r="J48" s="4">
        <f>SUM(J43:J47)</f>
        <v>15064.639000000001</v>
      </c>
    </row>
    <row r="49" spans="1:10" x14ac:dyDescent="0.25">
      <c r="A49" s="77"/>
      <c r="B49" s="78"/>
      <c r="C49" s="79"/>
      <c r="D49" s="80"/>
      <c r="E49" s="80"/>
      <c r="F49" s="80"/>
      <c r="G49" s="81"/>
      <c r="H49" s="35"/>
      <c r="I49" s="35"/>
      <c r="J49" s="36"/>
    </row>
    <row r="50" spans="1:10" x14ac:dyDescent="0.25">
      <c r="A50" s="77"/>
      <c r="B50" s="78"/>
      <c r="C50" s="79"/>
      <c r="D50" s="80"/>
      <c r="E50" s="80"/>
      <c r="F50" s="80"/>
      <c r="G50" s="81"/>
      <c r="H50" s="35"/>
      <c r="I50" s="35"/>
      <c r="J50" s="36"/>
    </row>
    <row r="51" spans="1:10" x14ac:dyDescent="0.25">
      <c r="A51" s="141" t="s">
        <v>38</v>
      </c>
      <c r="B51" s="141"/>
      <c r="C51" s="133" t="s">
        <v>15</v>
      </c>
      <c r="D51" s="134"/>
      <c r="E51" s="134"/>
      <c r="F51" s="134"/>
      <c r="G51" s="135"/>
      <c r="H51" s="76" t="s">
        <v>4</v>
      </c>
      <c r="I51" s="2">
        <v>3533.3</v>
      </c>
      <c r="J51" s="3">
        <f>I51*3</f>
        <v>10599.900000000001</v>
      </c>
    </row>
    <row r="52" spans="1:10" x14ac:dyDescent="0.25">
      <c r="A52" s="73"/>
      <c r="B52" s="74"/>
      <c r="C52" s="142" t="s">
        <v>11</v>
      </c>
      <c r="D52" s="143"/>
      <c r="E52" s="143"/>
      <c r="F52" s="143"/>
      <c r="G52" s="144"/>
      <c r="H52" s="76" t="s">
        <v>4</v>
      </c>
      <c r="I52" s="24">
        <v>3533.3</v>
      </c>
      <c r="J52" s="3">
        <f>I52*0.13</f>
        <v>459.32900000000006</v>
      </c>
    </row>
    <row r="53" spans="1:10" x14ac:dyDescent="0.25">
      <c r="A53" s="145"/>
      <c r="B53" s="146"/>
      <c r="C53" s="142" t="s">
        <v>71</v>
      </c>
      <c r="D53" s="143"/>
      <c r="E53" s="143"/>
      <c r="F53" s="143"/>
      <c r="G53" s="144"/>
      <c r="H53" s="76"/>
      <c r="I53" s="74"/>
      <c r="J53" s="3">
        <v>3380.32</v>
      </c>
    </row>
    <row r="54" spans="1:10" x14ac:dyDescent="0.25">
      <c r="A54" s="73"/>
      <c r="B54" s="74"/>
      <c r="C54" s="148" t="s">
        <v>39</v>
      </c>
      <c r="D54" s="149"/>
      <c r="E54" s="149"/>
      <c r="F54" s="149"/>
      <c r="G54" s="150"/>
      <c r="H54" s="76" t="s">
        <v>8</v>
      </c>
      <c r="I54" s="74">
        <v>75</v>
      </c>
      <c r="J54" s="3">
        <f>I54*0.62</f>
        <v>46.5</v>
      </c>
    </row>
    <row r="55" spans="1:10" x14ac:dyDescent="0.25">
      <c r="A55" s="73"/>
      <c r="B55" s="74"/>
      <c r="C55" s="142" t="s">
        <v>40</v>
      </c>
      <c r="D55" s="143"/>
      <c r="E55" s="143"/>
      <c r="F55" s="143"/>
      <c r="G55" s="144"/>
      <c r="H55" s="76" t="s">
        <v>12</v>
      </c>
      <c r="I55" s="74">
        <v>1</v>
      </c>
      <c r="J55" s="3">
        <v>4680</v>
      </c>
    </row>
    <row r="56" spans="1:10" x14ac:dyDescent="0.25">
      <c r="A56" s="73"/>
      <c r="B56" s="74"/>
      <c r="C56" s="133" t="s">
        <v>80</v>
      </c>
      <c r="D56" s="134"/>
      <c r="E56" s="134"/>
      <c r="F56" s="134"/>
      <c r="G56" s="135"/>
      <c r="H56" s="130" t="s">
        <v>12</v>
      </c>
      <c r="I56" s="126">
        <v>1</v>
      </c>
      <c r="J56" s="3">
        <v>500</v>
      </c>
    </row>
    <row r="57" spans="1:10" x14ac:dyDescent="0.25">
      <c r="A57" s="136" t="s">
        <v>9</v>
      </c>
      <c r="B57" s="168"/>
      <c r="C57" s="142"/>
      <c r="D57" s="143"/>
      <c r="E57" s="143"/>
      <c r="F57" s="143"/>
      <c r="G57" s="144"/>
      <c r="H57" s="76"/>
      <c r="I57" s="74"/>
      <c r="J57" s="4">
        <f>SUM(J51:J56)</f>
        <v>19666.048999999999</v>
      </c>
    </row>
    <row r="58" spans="1:10" x14ac:dyDescent="0.25">
      <c r="A58" s="77"/>
      <c r="B58" s="78"/>
      <c r="C58" s="79"/>
      <c r="D58" s="80"/>
      <c r="E58" s="80"/>
      <c r="F58" s="80"/>
      <c r="G58" s="81"/>
      <c r="H58" s="35"/>
      <c r="I58" s="35"/>
      <c r="J58" s="36"/>
    </row>
    <row r="59" spans="1:10" x14ac:dyDescent="0.25">
      <c r="A59" s="84"/>
      <c r="B59" s="85"/>
      <c r="C59" s="86"/>
      <c r="D59" s="87"/>
      <c r="E59" s="87"/>
      <c r="F59" s="87"/>
      <c r="G59" s="88"/>
      <c r="H59" s="35"/>
      <c r="I59" s="35"/>
      <c r="J59" s="36"/>
    </row>
    <row r="60" spans="1:10" x14ac:dyDescent="0.25">
      <c r="A60" s="141" t="s">
        <v>44</v>
      </c>
      <c r="B60" s="141"/>
      <c r="C60" s="133" t="s">
        <v>15</v>
      </c>
      <c r="D60" s="134"/>
      <c r="E60" s="134"/>
      <c r="F60" s="134"/>
      <c r="G60" s="135"/>
      <c r="H60" s="89" t="s">
        <v>4</v>
      </c>
      <c r="I60" s="2">
        <v>3533.3</v>
      </c>
      <c r="J60" s="3">
        <f>I60*3</f>
        <v>10599.900000000001</v>
      </c>
    </row>
    <row r="61" spans="1:10" x14ac:dyDescent="0.25">
      <c r="A61" s="82"/>
      <c r="B61" s="83"/>
      <c r="C61" s="142" t="s">
        <v>11</v>
      </c>
      <c r="D61" s="143"/>
      <c r="E61" s="143"/>
      <c r="F61" s="143"/>
      <c r="G61" s="144"/>
      <c r="H61" s="89" t="s">
        <v>4</v>
      </c>
      <c r="I61" s="24">
        <v>3533.3</v>
      </c>
      <c r="J61" s="3">
        <f>I61*0.13</f>
        <v>459.32900000000006</v>
      </c>
    </row>
    <row r="62" spans="1:10" x14ac:dyDescent="0.25">
      <c r="A62" s="145"/>
      <c r="B62" s="146"/>
      <c r="C62" s="142" t="s">
        <v>70</v>
      </c>
      <c r="D62" s="143"/>
      <c r="E62" s="143"/>
      <c r="F62" s="143"/>
      <c r="G62" s="144"/>
      <c r="H62" s="89"/>
      <c r="I62" s="83"/>
      <c r="J62" s="3">
        <v>3280.05</v>
      </c>
    </row>
    <row r="63" spans="1:10" x14ac:dyDescent="0.25">
      <c r="A63" s="82"/>
      <c r="B63" s="83"/>
      <c r="C63" s="148" t="s">
        <v>45</v>
      </c>
      <c r="D63" s="149"/>
      <c r="E63" s="149"/>
      <c r="F63" s="149"/>
      <c r="G63" s="150"/>
      <c r="H63" s="89" t="s">
        <v>8</v>
      </c>
      <c r="I63" s="83">
        <v>75</v>
      </c>
      <c r="J63" s="3">
        <f>I63*0.62</f>
        <v>46.5</v>
      </c>
    </row>
    <row r="64" spans="1:10" ht="39" customHeight="1" x14ac:dyDescent="0.25">
      <c r="A64" s="82"/>
      <c r="B64" s="83"/>
      <c r="C64" s="133" t="s">
        <v>48</v>
      </c>
      <c r="D64" s="134"/>
      <c r="E64" s="134"/>
      <c r="F64" s="134"/>
      <c r="G64" s="135"/>
      <c r="H64" s="89" t="s">
        <v>12</v>
      </c>
      <c r="I64" s="83">
        <v>1</v>
      </c>
      <c r="J64" s="3">
        <v>60000</v>
      </c>
    </row>
    <row r="65" spans="1:10" ht="18.75" customHeight="1" x14ac:dyDescent="0.25">
      <c r="A65" s="128"/>
      <c r="B65" s="129"/>
      <c r="C65" s="133" t="s">
        <v>80</v>
      </c>
      <c r="D65" s="134"/>
      <c r="E65" s="134"/>
      <c r="F65" s="134"/>
      <c r="G65" s="135"/>
      <c r="H65" s="130" t="s">
        <v>12</v>
      </c>
      <c r="I65" s="126">
        <v>1</v>
      </c>
      <c r="J65" s="3">
        <v>500</v>
      </c>
    </row>
    <row r="66" spans="1:10" x14ac:dyDescent="0.25">
      <c r="A66" s="136" t="s">
        <v>9</v>
      </c>
      <c r="B66" s="168"/>
      <c r="C66" s="142"/>
      <c r="D66" s="143"/>
      <c r="E66" s="143"/>
      <c r="F66" s="143"/>
      <c r="G66" s="144"/>
      <c r="H66" s="89"/>
      <c r="I66" s="83"/>
      <c r="J66" s="4">
        <f>SUM(J60:J65)</f>
        <v>74885.77900000001</v>
      </c>
    </row>
    <row r="67" spans="1:10" x14ac:dyDescent="0.25">
      <c r="A67" s="84"/>
      <c r="B67" s="85"/>
      <c r="C67" s="86"/>
      <c r="D67" s="87"/>
      <c r="E67" s="87"/>
      <c r="F67" s="87"/>
      <c r="G67" s="88"/>
      <c r="H67" s="35"/>
      <c r="I67" s="35"/>
      <c r="J67" s="36"/>
    </row>
    <row r="68" spans="1:10" x14ac:dyDescent="0.25">
      <c r="A68" s="141" t="s">
        <v>51</v>
      </c>
      <c r="B68" s="141"/>
      <c r="C68" s="133" t="s">
        <v>15</v>
      </c>
      <c r="D68" s="134"/>
      <c r="E68" s="134"/>
      <c r="F68" s="134"/>
      <c r="G68" s="135"/>
      <c r="H68" s="99" t="s">
        <v>4</v>
      </c>
      <c r="I68" s="2">
        <v>3533.3</v>
      </c>
      <c r="J68" s="3">
        <f>I68*3</f>
        <v>10599.900000000001</v>
      </c>
    </row>
    <row r="69" spans="1:10" x14ac:dyDescent="0.25">
      <c r="A69" s="97"/>
      <c r="B69" s="98"/>
      <c r="C69" s="142" t="s">
        <v>11</v>
      </c>
      <c r="D69" s="143"/>
      <c r="E69" s="143"/>
      <c r="F69" s="143"/>
      <c r="G69" s="144"/>
      <c r="H69" s="99" t="s">
        <v>4</v>
      </c>
      <c r="I69" s="24">
        <v>3533.3</v>
      </c>
      <c r="J69" s="3">
        <f>I69*0.13</f>
        <v>459.32900000000006</v>
      </c>
    </row>
    <row r="70" spans="1:10" x14ac:dyDescent="0.25">
      <c r="A70" s="145"/>
      <c r="B70" s="146"/>
      <c r="C70" s="142" t="s">
        <v>69</v>
      </c>
      <c r="D70" s="143"/>
      <c r="E70" s="143"/>
      <c r="F70" s="143"/>
      <c r="G70" s="144"/>
      <c r="H70" s="99"/>
      <c r="I70" s="98"/>
      <c r="J70" s="3">
        <v>3692.3</v>
      </c>
    </row>
    <row r="71" spans="1:10" x14ac:dyDescent="0.25">
      <c r="A71" s="97"/>
      <c r="B71" s="98"/>
      <c r="C71" s="148" t="s">
        <v>52</v>
      </c>
      <c r="D71" s="149"/>
      <c r="E71" s="149"/>
      <c r="F71" s="149"/>
      <c r="G71" s="150"/>
      <c r="H71" s="99" t="s">
        <v>8</v>
      </c>
      <c r="I71" s="98">
        <v>75</v>
      </c>
      <c r="J71" s="3">
        <f>I71*0.62</f>
        <v>46.5</v>
      </c>
    </row>
    <row r="72" spans="1:10" x14ac:dyDescent="0.25">
      <c r="A72" s="97"/>
      <c r="B72" s="98"/>
      <c r="C72" s="133" t="s">
        <v>53</v>
      </c>
      <c r="D72" s="134"/>
      <c r="E72" s="134"/>
      <c r="F72" s="134"/>
      <c r="G72" s="135"/>
      <c r="H72" s="99" t="s">
        <v>12</v>
      </c>
      <c r="I72" s="98">
        <v>1</v>
      </c>
      <c r="J72" s="3">
        <v>52000</v>
      </c>
    </row>
    <row r="73" spans="1:10" x14ac:dyDescent="0.25">
      <c r="A73" s="97"/>
      <c r="B73" s="98"/>
      <c r="C73" s="133" t="s">
        <v>80</v>
      </c>
      <c r="D73" s="134"/>
      <c r="E73" s="134"/>
      <c r="F73" s="134"/>
      <c r="G73" s="135"/>
      <c r="H73" s="130" t="s">
        <v>12</v>
      </c>
      <c r="I73" s="126">
        <v>1</v>
      </c>
      <c r="J73" s="3">
        <v>500</v>
      </c>
    </row>
    <row r="74" spans="1:10" x14ac:dyDescent="0.25">
      <c r="A74" s="136" t="s">
        <v>9</v>
      </c>
      <c r="B74" s="168"/>
      <c r="C74" s="142"/>
      <c r="D74" s="143"/>
      <c r="E74" s="143"/>
      <c r="F74" s="143"/>
      <c r="G74" s="144"/>
      <c r="H74" s="99"/>
      <c r="I74" s="98"/>
      <c r="J74" s="4">
        <f>SUM(J68:J73)</f>
        <v>67298.02900000001</v>
      </c>
    </row>
    <row r="75" spans="1:10" x14ac:dyDescent="0.25">
      <c r="A75" s="37"/>
      <c r="B75" s="38"/>
      <c r="C75" s="37"/>
      <c r="D75" s="39"/>
      <c r="E75" s="39"/>
      <c r="F75" s="39"/>
      <c r="G75" s="38"/>
      <c r="H75" s="35"/>
      <c r="I75" s="35"/>
      <c r="J75" s="36"/>
    </row>
    <row r="76" spans="1:10" x14ac:dyDescent="0.25">
      <c r="A76" s="103"/>
      <c r="B76" s="104"/>
      <c r="C76" s="103"/>
      <c r="D76" s="39"/>
      <c r="E76" s="39"/>
      <c r="F76" s="39"/>
      <c r="G76" s="104"/>
      <c r="H76" s="35"/>
      <c r="I76" s="35"/>
      <c r="J76" s="36"/>
    </row>
    <row r="77" spans="1:10" ht="33.75" customHeight="1" x14ac:dyDescent="0.25">
      <c r="A77" s="141" t="s">
        <v>54</v>
      </c>
      <c r="B77" s="141"/>
      <c r="C77" s="133" t="s">
        <v>15</v>
      </c>
      <c r="D77" s="134"/>
      <c r="E77" s="134"/>
      <c r="F77" s="134"/>
      <c r="G77" s="135"/>
      <c r="H77" s="102" t="s">
        <v>4</v>
      </c>
      <c r="I77" s="2">
        <v>3533.3</v>
      </c>
      <c r="J77" s="3">
        <f>I77*3</f>
        <v>10599.900000000001</v>
      </c>
    </row>
    <row r="78" spans="1:10" x14ac:dyDescent="0.25">
      <c r="A78" s="100"/>
      <c r="B78" s="101"/>
      <c r="C78" s="142" t="s">
        <v>11</v>
      </c>
      <c r="D78" s="143"/>
      <c r="E78" s="143"/>
      <c r="F78" s="143"/>
      <c r="G78" s="144"/>
      <c r="H78" s="102" t="s">
        <v>4</v>
      </c>
      <c r="I78" s="24">
        <v>3533.3</v>
      </c>
      <c r="J78" s="3">
        <f>I78*0.13</f>
        <v>459.32900000000006</v>
      </c>
    </row>
    <row r="79" spans="1:10" x14ac:dyDescent="0.25">
      <c r="A79" s="145"/>
      <c r="B79" s="146"/>
      <c r="C79" s="142" t="s">
        <v>68</v>
      </c>
      <c r="D79" s="143"/>
      <c r="E79" s="143"/>
      <c r="F79" s="143"/>
      <c r="G79" s="144"/>
      <c r="H79" s="102"/>
      <c r="I79" s="101"/>
      <c r="J79" s="3">
        <v>3727.63</v>
      </c>
    </row>
    <row r="80" spans="1:10" x14ac:dyDescent="0.25">
      <c r="A80" s="100"/>
      <c r="B80" s="101"/>
      <c r="C80" s="148" t="s">
        <v>55</v>
      </c>
      <c r="D80" s="149"/>
      <c r="E80" s="149"/>
      <c r="F80" s="149"/>
      <c r="G80" s="150"/>
      <c r="H80" s="102" t="s">
        <v>8</v>
      </c>
      <c r="I80" s="101">
        <v>75</v>
      </c>
      <c r="J80" s="3">
        <f>I80*0.62</f>
        <v>46.5</v>
      </c>
    </row>
    <row r="81" spans="1:10" x14ac:dyDescent="0.25">
      <c r="A81" s="100"/>
      <c r="B81" s="101"/>
      <c r="C81" s="133" t="s">
        <v>40</v>
      </c>
      <c r="D81" s="134"/>
      <c r="E81" s="134"/>
      <c r="F81" s="134"/>
      <c r="G81" s="135"/>
      <c r="H81" s="102" t="s">
        <v>12</v>
      </c>
      <c r="I81" s="101">
        <v>1</v>
      </c>
      <c r="J81" s="3">
        <v>8000</v>
      </c>
    </row>
    <row r="82" spans="1:10" x14ac:dyDescent="0.25">
      <c r="A82" s="128"/>
      <c r="B82" s="129"/>
      <c r="C82" s="133" t="s">
        <v>80</v>
      </c>
      <c r="D82" s="134"/>
      <c r="E82" s="134"/>
      <c r="F82" s="134"/>
      <c r="G82" s="135"/>
      <c r="H82" s="130" t="s">
        <v>12</v>
      </c>
      <c r="I82" s="126">
        <v>1</v>
      </c>
      <c r="J82" s="3">
        <v>500</v>
      </c>
    </row>
    <row r="83" spans="1:10" x14ac:dyDescent="0.25">
      <c r="A83" s="136" t="s">
        <v>9</v>
      </c>
      <c r="B83" s="137"/>
      <c r="C83" s="138"/>
      <c r="D83" s="139"/>
      <c r="E83" s="139"/>
      <c r="F83" s="139"/>
      <c r="G83" s="140"/>
      <c r="H83" s="32"/>
      <c r="I83" s="47"/>
      <c r="J83" s="111">
        <f>SUM(J77:J82)</f>
        <v>23333.359</v>
      </c>
    </row>
    <row r="84" spans="1:10" x14ac:dyDescent="0.25">
      <c r="A84" s="154"/>
      <c r="B84" s="153"/>
      <c r="C84" s="152"/>
      <c r="D84" s="154"/>
      <c r="E84" s="154"/>
      <c r="F84" s="154"/>
      <c r="G84" s="153"/>
      <c r="H84" s="35"/>
      <c r="I84" s="35"/>
      <c r="J84" s="112"/>
    </row>
    <row r="85" spans="1:10" x14ac:dyDescent="0.25">
      <c r="A85" s="113"/>
      <c r="B85" s="109"/>
      <c r="C85" s="108"/>
      <c r="D85" s="113"/>
      <c r="E85" s="113"/>
      <c r="F85" s="113"/>
      <c r="G85" s="109"/>
      <c r="H85" s="35"/>
      <c r="I85" s="35"/>
      <c r="J85" s="112"/>
    </row>
    <row r="86" spans="1:10" ht="28.5" customHeight="1" x14ac:dyDescent="0.25">
      <c r="A86" s="141" t="s">
        <v>56</v>
      </c>
      <c r="B86" s="141"/>
      <c r="C86" s="133" t="s">
        <v>15</v>
      </c>
      <c r="D86" s="134"/>
      <c r="E86" s="134"/>
      <c r="F86" s="134"/>
      <c r="G86" s="135"/>
      <c r="H86" s="107" t="s">
        <v>4</v>
      </c>
      <c r="I86" s="2">
        <v>3533.3</v>
      </c>
      <c r="J86" s="3">
        <f>I86*3</f>
        <v>10599.900000000001</v>
      </c>
    </row>
    <row r="87" spans="1:10" x14ac:dyDescent="0.25">
      <c r="A87" s="105"/>
      <c r="B87" s="106"/>
      <c r="C87" s="142" t="s">
        <v>11</v>
      </c>
      <c r="D87" s="143"/>
      <c r="E87" s="143"/>
      <c r="F87" s="143"/>
      <c r="G87" s="144"/>
      <c r="H87" s="107" t="s">
        <v>4</v>
      </c>
      <c r="I87" s="24">
        <v>3533.3</v>
      </c>
      <c r="J87" s="3">
        <f>I87*0.13</f>
        <v>459.32900000000006</v>
      </c>
    </row>
    <row r="88" spans="1:10" x14ac:dyDescent="0.25">
      <c r="A88" s="145"/>
      <c r="B88" s="146"/>
      <c r="C88" s="142" t="s">
        <v>67</v>
      </c>
      <c r="D88" s="143"/>
      <c r="E88" s="143"/>
      <c r="F88" s="143"/>
      <c r="G88" s="144"/>
      <c r="H88" s="107"/>
      <c r="I88" s="106"/>
      <c r="J88" s="3">
        <v>3529.16</v>
      </c>
    </row>
    <row r="89" spans="1:10" x14ac:dyDescent="0.25">
      <c r="A89" s="105"/>
      <c r="B89" s="106"/>
      <c r="C89" s="148" t="s">
        <v>57</v>
      </c>
      <c r="D89" s="149"/>
      <c r="E89" s="149"/>
      <c r="F89" s="149"/>
      <c r="G89" s="150"/>
      <c r="H89" s="107" t="s">
        <v>8</v>
      </c>
      <c r="I89" s="106">
        <v>75</v>
      </c>
      <c r="J89" s="3">
        <f>I89*0.62</f>
        <v>46.5</v>
      </c>
    </row>
    <row r="90" spans="1:10" x14ac:dyDescent="0.25">
      <c r="A90" s="125"/>
      <c r="B90" s="126"/>
      <c r="C90" s="142" t="s">
        <v>79</v>
      </c>
      <c r="D90" s="143"/>
      <c r="E90" s="143"/>
      <c r="F90" s="143"/>
      <c r="G90" s="144"/>
      <c r="H90" s="130" t="s">
        <v>12</v>
      </c>
      <c r="I90" s="126">
        <v>1</v>
      </c>
      <c r="J90" s="3">
        <v>10000</v>
      </c>
    </row>
    <row r="91" spans="1:10" ht="36.75" customHeight="1" x14ac:dyDescent="0.25">
      <c r="A91" s="105"/>
      <c r="B91" s="106"/>
      <c r="C91" s="133" t="s">
        <v>58</v>
      </c>
      <c r="D91" s="134"/>
      <c r="E91" s="134"/>
      <c r="F91" s="134"/>
      <c r="G91" s="135"/>
      <c r="H91" s="107"/>
      <c r="I91" s="106"/>
      <c r="J91" s="3">
        <v>4432.4799999999996</v>
      </c>
    </row>
    <row r="92" spans="1:10" ht="18.75" customHeight="1" x14ac:dyDescent="0.25">
      <c r="A92" s="128"/>
      <c r="B92" s="129"/>
      <c r="C92" s="133" t="s">
        <v>80</v>
      </c>
      <c r="D92" s="134"/>
      <c r="E92" s="134"/>
      <c r="F92" s="134"/>
      <c r="G92" s="135"/>
      <c r="H92" s="130" t="s">
        <v>12</v>
      </c>
      <c r="I92" s="126">
        <v>1</v>
      </c>
      <c r="J92" s="3">
        <v>500</v>
      </c>
    </row>
    <row r="93" spans="1:10" x14ac:dyDescent="0.25">
      <c r="A93" s="151" t="s">
        <v>9</v>
      </c>
      <c r="B93" s="137"/>
      <c r="C93" s="138"/>
      <c r="D93" s="139"/>
      <c r="E93" s="139"/>
      <c r="F93" s="139"/>
      <c r="G93" s="140"/>
      <c r="H93" s="32"/>
      <c r="I93" s="110"/>
      <c r="J93" s="111">
        <f>SUM(J86:J92)</f>
        <v>29567.369000000002</v>
      </c>
    </row>
    <row r="94" spans="1:10" x14ac:dyDescent="0.25">
      <c r="A94" s="152"/>
      <c r="B94" s="153"/>
      <c r="C94" s="152"/>
      <c r="D94" s="154"/>
      <c r="E94" s="154"/>
      <c r="F94" s="154"/>
      <c r="G94" s="153"/>
      <c r="H94" s="35"/>
      <c r="I94" s="35"/>
      <c r="J94" s="112"/>
    </row>
    <row r="95" spans="1:10" x14ac:dyDescent="0.25">
      <c r="A95" s="141" t="s">
        <v>59</v>
      </c>
      <c r="B95" s="141"/>
      <c r="C95" s="133" t="s">
        <v>15</v>
      </c>
      <c r="D95" s="134"/>
      <c r="E95" s="134"/>
      <c r="F95" s="134"/>
      <c r="G95" s="135"/>
      <c r="H95" s="117" t="s">
        <v>4</v>
      </c>
      <c r="I95" s="2">
        <v>3533.3</v>
      </c>
      <c r="J95" s="3">
        <f>I95*3</f>
        <v>10599.900000000001</v>
      </c>
    </row>
    <row r="96" spans="1:10" x14ac:dyDescent="0.25">
      <c r="A96" s="114"/>
      <c r="B96" s="115"/>
      <c r="C96" s="142" t="s">
        <v>11</v>
      </c>
      <c r="D96" s="143"/>
      <c r="E96" s="143"/>
      <c r="F96" s="143"/>
      <c r="G96" s="144"/>
      <c r="H96" s="117" t="s">
        <v>4</v>
      </c>
      <c r="I96" s="24">
        <v>3533.3</v>
      </c>
      <c r="J96" s="3">
        <f>I96*0.13</f>
        <v>459.32900000000006</v>
      </c>
    </row>
    <row r="97" spans="1:11" x14ac:dyDescent="0.25">
      <c r="A97" s="145"/>
      <c r="B97" s="146"/>
      <c r="C97" s="142" t="s">
        <v>66</v>
      </c>
      <c r="D97" s="143"/>
      <c r="E97" s="143"/>
      <c r="F97" s="143"/>
      <c r="G97" s="144"/>
      <c r="H97" s="117"/>
      <c r="I97" s="115"/>
      <c r="J97" s="3">
        <v>3266.64</v>
      </c>
    </row>
    <row r="98" spans="1:11" x14ac:dyDescent="0.25">
      <c r="A98" s="114"/>
      <c r="B98" s="115"/>
      <c r="C98" s="148" t="s">
        <v>60</v>
      </c>
      <c r="D98" s="149"/>
      <c r="E98" s="149"/>
      <c r="F98" s="149"/>
      <c r="G98" s="150"/>
      <c r="H98" s="117" t="s">
        <v>8</v>
      </c>
      <c r="I98" s="115">
        <v>75</v>
      </c>
      <c r="J98" s="3">
        <f>I98*0.62</f>
        <v>46.5</v>
      </c>
    </row>
    <row r="99" spans="1:11" x14ac:dyDescent="0.25">
      <c r="A99" s="114"/>
      <c r="B99" s="115"/>
      <c r="C99" s="133" t="s">
        <v>80</v>
      </c>
      <c r="D99" s="134"/>
      <c r="E99" s="134"/>
      <c r="F99" s="134"/>
      <c r="G99" s="135"/>
      <c r="H99" s="130" t="s">
        <v>12</v>
      </c>
      <c r="I99" s="126">
        <v>1</v>
      </c>
      <c r="J99" s="3">
        <v>500</v>
      </c>
    </row>
    <row r="100" spans="1:11" x14ac:dyDescent="0.25">
      <c r="A100" s="151" t="s">
        <v>9</v>
      </c>
      <c r="B100" s="137"/>
      <c r="C100" s="138"/>
      <c r="D100" s="139"/>
      <c r="E100" s="139"/>
      <c r="F100" s="139"/>
      <c r="G100" s="140"/>
      <c r="H100" s="32"/>
      <c r="I100" s="116"/>
      <c r="J100" s="111">
        <f>SUM(J95:J99)</f>
        <v>14872.369000000001</v>
      </c>
    </row>
    <row r="101" spans="1:11" x14ac:dyDescent="0.25">
      <c r="A101" s="152"/>
      <c r="B101" s="153"/>
      <c r="C101" s="152"/>
      <c r="D101" s="154"/>
      <c r="E101" s="154"/>
      <c r="F101" s="154"/>
      <c r="G101" s="153"/>
      <c r="H101" s="35"/>
      <c r="I101" s="35"/>
      <c r="J101" s="112"/>
    </row>
    <row r="102" spans="1:11" x14ac:dyDescent="0.25">
      <c r="A102" s="141" t="s">
        <v>63</v>
      </c>
      <c r="B102" s="141"/>
      <c r="C102" s="133" t="s">
        <v>15</v>
      </c>
      <c r="D102" s="134"/>
      <c r="E102" s="134"/>
      <c r="F102" s="134"/>
      <c r="G102" s="135"/>
      <c r="H102" s="124" t="s">
        <v>4</v>
      </c>
      <c r="I102" s="2">
        <v>3533.3</v>
      </c>
      <c r="J102" s="3">
        <f>I102*3</f>
        <v>10599.900000000001</v>
      </c>
    </row>
    <row r="103" spans="1:11" x14ac:dyDescent="0.25">
      <c r="A103" s="118"/>
      <c r="B103" s="119"/>
      <c r="C103" s="142" t="s">
        <v>11</v>
      </c>
      <c r="D103" s="143"/>
      <c r="E103" s="143"/>
      <c r="F103" s="143"/>
      <c r="G103" s="144"/>
      <c r="H103" s="124" t="s">
        <v>4</v>
      </c>
      <c r="I103" s="24">
        <v>3533.3</v>
      </c>
      <c r="J103" s="3">
        <f>I103*0.13</f>
        <v>459.32900000000006</v>
      </c>
    </row>
    <row r="104" spans="1:11" x14ac:dyDescent="0.25">
      <c r="A104" s="145"/>
      <c r="B104" s="146"/>
      <c r="C104" s="142" t="s">
        <v>65</v>
      </c>
      <c r="D104" s="143"/>
      <c r="E104" s="143"/>
      <c r="F104" s="143"/>
      <c r="G104" s="144"/>
      <c r="H104" s="124"/>
      <c r="I104" s="119"/>
      <c r="J104" s="3">
        <v>3727.32</v>
      </c>
    </row>
    <row r="105" spans="1:11" x14ac:dyDescent="0.25">
      <c r="A105" s="118"/>
      <c r="B105" s="119"/>
      <c r="C105" s="148" t="s">
        <v>64</v>
      </c>
      <c r="D105" s="149"/>
      <c r="E105" s="149"/>
      <c r="F105" s="149"/>
      <c r="G105" s="150"/>
      <c r="H105" s="124" t="s">
        <v>8</v>
      </c>
      <c r="I105" s="119">
        <v>75</v>
      </c>
      <c r="J105" s="3">
        <f>I105*0.62</f>
        <v>46.5</v>
      </c>
    </row>
    <row r="106" spans="1:11" x14ac:dyDescent="0.25">
      <c r="A106" s="118"/>
      <c r="B106" s="119"/>
      <c r="C106" s="133" t="s">
        <v>80</v>
      </c>
      <c r="D106" s="134"/>
      <c r="E106" s="134"/>
      <c r="F106" s="134"/>
      <c r="G106" s="135"/>
      <c r="H106" s="130" t="s">
        <v>12</v>
      </c>
      <c r="I106" s="126">
        <v>1</v>
      </c>
      <c r="J106" s="3">
        <v>500</v>
      </c>
    </row>
    <row r="107" spans="1:11" ht="29.25" customHeight="1" x14ac:dyDescent="0.25">
      <c r="A107" s="132"/>
      <c r="B107" s="131"/>
      <c r="C107" s="133" t="s">
        <v>81</v>
      </c>
      <c r="D107" s="134"/>
      <c r="E107" s="134"/>
      <c r="F107" s="134"/>
      <c r="G107" s="135"/>
      <c r="H107" s="32"/>
      <c r="I107" s="131"/>
      <c r="J107" s="34">
        <v>3683.7</v>
      </c>
    </row>
    <row r="108" spans="1:11" x14ac:dyDescent="0.25">
      <c r="A108" s="151" t="s">
        <v>9</v>
      </c>
      <c r="B108" s="137"/>
      <c r="C108" s="138"/>
      <c r="D108" s="139"/>
      <c r="E108" s="139"/>
      <c r="F108" s="139"/>
      <c r="G108" s="140"/>
      <c r="H108" s="32"/>
      <c r="I108" s="120"/>
      <c r="J108" s="111">
        <f>SUM(J102:J107)</f>
        <v>19016.749</v>
      </c>
    </row>
    <row r="109" spans="1:11" x14ac:dyDescent="0.25">
      <c r="A109" s="121"/>
      <c r="B109" s="122"/>
      <c r="C109" s="121"/>
      <c r="D109" s="123"/>
      <c r="E109" s="123"/>
      <c r="F109" s="123"/>
      <c r="G109" s="122"/>
      <c r="H109" s="35"/>
      <c r="I109" s="35"/>
      <c r="J109" s="112"/>
    </row>
    <row r="110" spans="1:11" x14ac:dyDescent="0.25">
      <c r="A110" s="169" t="s">
        <v>13</v>
      </c>
      <c r="B110" s="170"/>
      <c r="C110" s="171"/>
      <c r="D110" s="172"/>
      <c r="E110" s="172"/>
      <c r="F110" s="172"/>
      <c r="G110" s="173"/>
      <c r="H110" s="33"/>
      <c r="I110" s="33"/>
      <c r="J110" s="54">
        <f>J12+J20+J29+J40+J48+J57+J66+J74+J83+J93+J100+J108</f>
        <v>411314.11800000002</v>
      </c>
    </row>
    <row r="111" spans="1:11" x14ac:dyDescent="0.25">
      <c r="A111" s="155" t="s">
        <v>10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</row>
    <row r="112" spans="1:11" ht="45" customHeight="1" x14ac:dyDescent="0.25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</row>
    <row r="113" spans="1:11" x14ac:dyDescent="0.25">
      <c r="A113" s="157"/>
      <c r="B113" s="157"/>
      <c r="C113" s="157"/>
      <c r="D113" s="157"/>
      <c r="E113" s="157"/>
      <c r="F113" s="157"/>
      <c r="G113" s="157"/>
      <c r="H113" s="157"/>
      <c r="I113" s="157"/>
      <c r="J113" s="157"/>
      <c r="K113" s="1"/>
    </row>
    <row r="114" spans="1:11" x14ac:dyDescent="0.25">
      <c r="A114" s="156" t="s">
        <v>0</v>
      </c>
      <c r="B114" s="156"/>
      <c r="C114" s="156" t="s">
        <v>5</v>
      </c>
      <c r="D114" s="156"/>
      <c r="E114" s="156"/>
      <c r="F114" s="156"/>
      <c r="G114" s="156"/>
      <c r="H114" s="10" t="s">
        <v>1</v>
      </c>
      <c r="I114" s="10" t="s">
        <v>2</v>
      </c>
      <c r="J114" s="10" t="s">
        <v>3</v>
      </c>
      <c r="K114" s="1"/>
    </row>
    <row r="115" spans="1:11" x14ac:dyDescent="0.25">
      <c r="A115" s="158"/>
      <c r="B115" s="159"/>
      <c r="C115" s="158"/>
      <c r="D115" s="160"/>
      <c r="E115" s="160"/>
      <c r="F115" s="160"/>
      <c r="G115" s="159"/>
      <c r="H115" s="10"/>
      <c r="I115" s="10"/>
      <c r="J115" s="10"/>
      <c r="K115" s="1"/>
    </row>
    <row r="116" spans="1:11" ht="26.25" customHeight="1" x14ac:dyDescent="0.25">
      <c r="A116" s="141" t="s">
        <v>41</v>
      </c>
      <c r="B116" s="141"/>
      <c r="C116" s="133" t="s">
        <v>42</v>
      </c>
      <c r="D116" s="134"/>
      <c r="E116" s="134"/>
      <c r="F116" s="134"/>
      <c r="G116" s="135"/>
      <c r="H116" s="5" t="s">
        <v>43</v>
      </c>
      <c r="I116" s="19">
        <v>75</v>
      </c>
      <c r="J116" s="4">
        <v>18750</v>
      </c>
      <c r="K116" s="9"/>
    </row>
    <row r="117" spans="1:11" x14ac:dyDescent="0.25">
      <c r="A117" s="6"/>
      <c r="B117" s="7"/>
      <c r="C117" s="142"/>
      <c r="D117" s="143"/>
      <c r="E117" s="143"/>
      <c r="F117" s="143"/>
      <c r="G117" s="144"/>
      <c r="H117" s="5"/>
      <c r="I117" s="2"/>
      <c r="J117" s="4"/>
      <c r="K117" s="9"/>
    </row>
    <row r="118" spans="1:11" x14ac:dyDescent="0.25">
      <c r="A118" s="145" t="s">
        <v>9</v>
      </c>
      <c r="B118" s="146"/>
      <c r="C118" s="147"/>
      <c r="D118" s="147"/>
      <c r="E118" s="147"/>
      <c r="F118" s="147"/>
      <c r="G118" s="147"/>
      <c r="H118" s="5"/>
      <c r="I118" s="7"/>
      <c r="J118" s="4">
        <f>SUM(J116:J117)</f>
        <v>18750</v>
      </c>
      <c r="K118" s="9"/>
    </row>
    <row r="119" spans="1:11" x14ac:dyDescent="0.25">
      <c r="A119" s="93"/>
      <c r="B119" s="94"/>
      <c r="C119" s="93"/>
      <c r="D119" s="96"/>
      <c r="E119" s="96"/>
      <c r="F119" s="96"/>
      <c r="G119" s="94"/>
      <c r="H119" s="95"/>
      <c r="I119" s="94"/>
      <c r="J119" s="4"/>
      <c r="K119" s="9"/>
    </row>
    <row r="120" spans="1:11" ht="30.75" customHeight="1" x14ac:dyDescent="0.25">
      <c r="A120" s="141" t="s">
        <v>46</v>
      </c>
      <c r="B120" s="141"/>
      <c r="C120" s="133" t="s">
        <v>49</v>
      </c>
      <c r="D120" s="134"/>
      <c r="E120" s="134"/>
      <c r="F120" s="134"/>
      <c r="G120" s="135"/>
      <c r="H120" s="95" t="s">
        <v>12</v>
      </c>
      <c r="I120" s="19">
        <v>1</v>
      </c>
      <c r="J120" s="4">
        <v>2064.46</v>
      </c>
      <c r="K120" s="9"/>
    </row>
    <row r="121" spans="1:11" x14ac:dyDescent="0.25">
      <c r="A121" s="93"/>
      <c r="B121" s="94"/>
      <c r="C121" s="142"/>
      <c r="D121" s="143"/>
      <c r="E121" s="143"/>
      <c r="F121" s="143"/>
      <c r="G121" s="144"/>
      <c r="H121" s="95"/>
      <c r="I121" s="2"/>
      <c r="J121" s="4"/>
      <c r="K121" s="9"/>
    </row>
    <row r="122" spans="1:11" x14ac:dyDescent="0.25">
      <c r="A122" s="145" t="s">
        <v>9</v>
      </c>
      <c r="B122" s="146"/>
      <c r="C122" s="147"/>
      <c r="D122" s="147"/>
      <c r="E122" s="147"/>
      <c r="F122" s="147"/>
      <c r="G122" s="147"/>
      <c r="H122" s="95"/>
      <c r="I122" s="94"/>
      <c r="J122" s="4">
        <f>SUM(J120:J121)</f>
        <v>2064.46</v>
      </c>
      <c r="K122" s="9"/>
    </row>
    <row r="123" spans="1:11" x14ac:dyDescent="0.25">
      <c r="A123" s="145"/>
      <c r="B123" s="146"/>
      <c r="C123" s="145"/>
      <c r="D123" s="161"/>
      <c r="E123" s="161"/>
      <c r="F123" s="161"/>
      <c r="G123" s="146"/>
      <c r="H123" s="15"/>
      <c r="I123" s="14"/>
      <c r="J123" s="4"/>
      <c r="K123" s="9"/>
    </row>
    <row r="124" spans="1:11" x14ac:dyDescent="0.25">
      <c r="A124" s="164" t="s">
        <v>13</v>
      </c>
      <c r="B124" s="164"/>
      <c r="C124" s="156"/>
      <c r="D124" s="156"/>
      <c r="E124" s="156"/>
      <c r="F124" s="156"/>
      <c r="G124" s="156"/>
      <c r="H124" s="10"/>
      <c r="I124" s="11"/>
      <c r="J124" s="12">
        <f>J118+J122</f>
        <v>20814.46</v>
      </c>
      <c r="K124" s="9"/>
    </row>
    <row r="130" spans="1:11" x14ac:dyDescent="0.25">
      <c r="A130" s="155" t="s">
        <v>6</v>
      </c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</row>
    <row r="131" spans="1:11" x14ac:dyDescent="0.25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</row>
    <row r="132" spans="1:11" x14ac:dyDescent="0.25">
      <c r="A132" s="157"/>
      <c r="B132" s="157"/>
      <c r="C132" s="157"/>
      <c r="D132" s="157"/>
      <c r="E132" s="157"/>
      <c r="F132" s="157"/>
      <c r="G132" s="157"/>
      <c r="H132" s="157"/>
      <c r="I132" s="157"/>
      <c r="J132" s="157"/>
      <c r="K132" s="1"/>
    </row>
    <row r="133" spans="1:11" x14ac:dyDescent="0.25">
      <c r="A133" s="156" t="s">
        <v>0</v>
      </c>
      <c r="B133" s="156"/>
      <c r="C133" s="156" t="s">
        <v>5</v>
      </c>
      <c r="D133" s="156"/>
      <c r="E133" s="156"/>
      <c r="F133" s="156"/>
      <c r="G133" s="156"/>
      <c r="H133" s="23" t="s">
        <v>1</v>
      </c>
      <c r="I133" s="23" t="s">
        <v>2</v>
      </c>
      <c r="J133" s="23" t="s">
        <v>3</v>
      </c>
      <c r="K133" s="1"/>
    </row>
    <row r="134" spans="1:11" x14ac:dyDescent="0.25">
      <c r="A134" s="158"/>
      <c r="B134" s="159"/>
      <c r="C134" s="158"/>
      <c r="D134" s="160"/>
      <c r="E134" s="160"/>
      <c r="F134" s="160"/>
      <c r="G134" s="159"/>
      <c r="H134" s="23"/>
      <c r="I134" s="23"/>
      <c r="J134" s="23"/>
      <c r="K134" s="1"/>
    </row>
    <row r="135" spans="1:11" x14ac:dyDescent="0.25">
      <c r="A135" s="141" t="s">
        <v>20</v>
      </c>
      <c r="B135" s="141"/>
      <c r="C135" s="133" t="s">
        <v>21</v>
      </c>
      <c r="D135" s="134"/>
      <c r="E135" s="134"/>
      <c r="F135" s="134"/>
      <c r="G135" s="135"/>
      <c r="H135" s="22" t="s">
        <v>22</v>
      </c>
      <c r="I135" s="19">
        <v>2</v>
      </c>
      <c r="J135" s="3">
        <v>3107.6</v>
      </c>
      <c r="K135" s="9"/>
    </row>
    <row r="136" spans="1:11" x14ac:dyDescent="0.25">
      <c r="A136" s="20"/>
      <c r="B136" s="21"/>
      <c r="C136" s="142"/>
      <c r="D136" s="143"/>
      <c r="E136" s="143"/>
      <c r="F136" s="143"/>
      <c r="G136" s="144"/>
      <c r="H136" s="22"/>
      <c r="I136" s="2"/>
      <c r="J136" s="3"/>
      <c r="K136" s="9"/>
    </row>
    <row r="137" spans="1:11" x14ac:dyDescent="0.25">
      <c r="A137" s="145"/>
      <c r="B137" s="146"/>
      <c r="C137" s="147"/>
      <c r="D137" s="147"/>
      <c r="E137" s="147"/>
      <c r="F137" s="147"/>
      <c r="G137" s="147"/>
      <c r="H137" s="22"/>
      <c r="I137" s="21"/>
      <c r="J137" s="4"/>
      <c r="K137" s="9"/>
    </row>
    <row r="138" spans="1:11" x14ac:dyDescent="0.25">
      <c r="A138" s="145" t="s">
        <v>9</v>
      </c>
      <c r="B138" s="146"/>
      <c r="C138" s="145"/>
      <c r="D138" s="161"/>
      <c r="E138" s="161"/>
      <c r="F138" s="161"/>
      <c r="G138" s="146"/>
      <c r="H138" s="22"/>
      <c r="I138" s="21"/>
      <c r="J138" s="4">
        <f>SUM(J135:J137)</f>
        <v>3107.6</v>
      </c>
      <c r="K138" s="9"/>
    </row>
    <row r="139" spans="1:11" x14ac:dyDescent="0.25">
      <c r="A139" s="55"/>
      <c r="B139" s="56"/>
      <c r="C139" s="55"/>
      <c r="D139" s="58"/>
      <c r="E139" s="58"/>
      <c r="F139" s="58"/>
      <c r="G139" s="56"/>
      <c r="H139" s="57"/>
      <c r="I139" s="56"/>
      <c r="J139" s="4"/>
      <c r="K139" s="9"/>
    </row>
    <row r="140" spans="1:11" ht="28.5" customHeight="1" x14ac:dyDescent="0.25">
      <c r="A140" s="141" t="s">
        <v>26</v>
      </c>
      <c r="B140" s="141"/>
      <c r="C140" s="133" t="s">
        <v>27</v>
      </c>
      <c r="D140" s="134"/>
      <c r="E140" s="134"/>
      <c r="F140" s="134"/>
      <c r="G140" s="135"/>
      <c r="H140" s="57" t="s">
        <v>12</v>
      </c>
      <c r="I140" s="56">
        <v>1</v>
      </c>
      <c r="J140" s="4">
        <v>28723.8</v>
      </c>
      <c r="K140" s="9"/>
    </row>
    <row r="141" spans="1:11" ht="35.25" customHeight="1" x14ac:dyDescent="0.25">
      <c r="A141" s="55"/>
      <c r="B141" s="56"/>
      <c r="C141" s="133" t="s">
        <v>28</v>
      </c>
      <c r="D141" s="134"/>
      <c r="E141" s="134"/>
      <c r="F141" s="134"/>
      <c r="G141" s="135"/>
      <c r="H141" s="57" t="s">
        <v>12</v>
      </c>
      <c r="I141" s="56">
        <v>1</v>
      </c>
      <c r="J141" s="4">
        <v>16611</v>
      </c>
      <c r="K141" s="9"/>
    </row>
    <row r="142" spans="1:11" x14ac:dyDescent="0.25">
      <c r="A142" s="55"/>
      <c r="B142" s="56"/>
      <c r="C142" s="55"/>
      <c r="D142" s="58"/>
      <c r="E142" s="58"/>
      <c r="F142" s="58"/>
      <c r="G142" s="56"/>
      <c r="H142" s="57"/>
      <c r="I142" s="56"/>
      <c r="J142" s="4"/>
      <c r="K142" s="9"/>
    </row>
    <row r="143" spans="1:11" x14ac:dyDescent="0.25">
      <c r="A143" s="145" t="s">
        <v>9</v>
      </c>
      <c r="B143" s="146"/>
      <c r="C143" s="55"/>
      <c r="D143" s="58"/>
      <c r="E143" s="58"/>
      <c r="F143" s="58"/>
      <c r="G143" s="56"/>
      <c r="H143" s="57"/>
      <c r="I143" s="56"/>
      <c r="J143" s="4">
        <f>SUM(J140:J142)</f>
        <v>45334.8</v>
      </c>
      <c r="K143" s="9"/>
    </row>
    <row r="144" spans="1:11" x14ac:dyDescent="0.25">
      <c r="A144" s="55"/>
      <c r="B144" s="56"/>
      <c r="C144" s="55"/>
      <c r="D144" s="58"/>
      <c r="E144" s="58"/>
      <c r="F144" s="58"/>
      <c r="G144" s="56"/>
      <c r="H144" s="57"/>
      <c r="I144" s="56"/>
      <c r="J144" s="4"/>
      <c r="K144" s="9"/>
    </row>
    <row r="145" spans="1:11" ht="40.5" customHeight="1" x14ac:dyDescent="0.25">
      <c r="A145" s="141" t="s">
        <v>32</v>
      </c>
      <c r="B145" s="141"/>
      <c r="C145" s="133" t="s">
        <v>33</v>
      </c>
      <c r="D145" s="134"/>
      <c r="E145" s="134"/>
      <c r="F145" s="134"/>
      <c r="G145" s="135"/>
      <c r="H145" s="69" t="s">
        <v>22</v>
      </c>
      <c r="I145" s="19">
        <v>1</v>
      </c>
      <c r="J145" s="3">
        <v>4507</v>
      </c>
      <c r="K145" s="9"/>
    </row>
    <row r="146" spans="1:11" x14ac:dyDescent="0.25">
      <c r="A146" s="67"/>
      <c r="B146" s="68"/>
      <c r="C146" s="142"/>
      <c r="D146" s="143"/>
      <c r="E146" s="143"/>
      <c r="F146" s="143"/>
      <c r="G146" s="144"/>
      <c r="H146" s="69"/>
      <c r="I146" s="2"/>
      <c r="J146" s="3"/>
      <c r="K146" s="9"/>
    </row>
    <row r="147" spans="1:11" x14ac:dyDescent="0.25">
      <c r="A147" s="145"/>
      <c r="B147" s="146"/>
      <c r="C147" s="147"/>
      <c r="D147" s="147"/>
      <c r="E147" s="147"/>
      <c r="F147" s="147"/>
      <c r="G147" s="147"/>
      <c r="H147" s="69"/>
      <c r="I147" s="68"/>
      <c r="J147" s="4"/>
      <c r="K147" s="9"/>
    </row>
    <row r="148" spans="1:11" x14ac:dyDescent="0.25">
      <c r="A148" s="145" t="s">
        <v>9</v>
      </c>
      <c r="B148" s="146"/>
      <c r="C148" s="145"/>
      <c r="D148" s="161"/>
      <c r="E148" s="161"/>
      <c r="F148" s="161"/>
      <c r="G148" s="146"/>
      <c r="H148" s="69"/>
      <c r="I148" s="68"/>
      <c r="J148" s="4">
        <f>SUM(J145:J147)</f>
        <v>4507</v>
      </c>
      <c r="K148" s="9"/>
    </row>
    <row r="149" spans="1:11" x14ac:dyDescent="0.25">
      <c r="A149" s="63"/>
      <c r="B149" s="64"/>
      <c r="C149" s="63"/>
      <c r="D149" s="65"/>
      <c r="E149" s="65"/>
      <c r="F149" s="65"/>
      <c r="G149" s="64"/>
      <c r="H149" s="66"/>
      <c r="I149" s="64"/>
      <c r="J149" s="4"/>
      <c r="K149" s="9"/>
    </row>
    <row r="150" spans="1:11" ht="46.5" customHeight="1" x14ac:dyDescent="0.25">
      <c r="A150" s="141" t="s">
        <v>46</v>
      </c>
      <c r="B150" s="141"/>
      <c r="C150" s="133" t="s">
        <v>47</v>
      </c>
      <c r="D150" s="134"/>
      <c r="E150" s="134"/>
      <c r="F150" s="134"/>
      <c r="G150" s="135"/>
      <c r="H150" s="92"/>
      <c r="I150" s="19"/>
      <c r="J150" s="3">
        <v>24988.9</v>
      </c>
      <c r="K150" s="9"/>
    </row>
    <row r="151" spans="1:11" x14ac:dyDescent="0.25">
      <c r="A151" s="90"/>
      <c r="B151" s="91"/>
      <c r="C151" s="142" t="s">
        <v>50</v>
      </c>
      <c r="D151" s="143"/>
      <c r="E151" s="143"/>
      <c r="F151" s="143"/>
      <c r="G151" s="144"/>
      <c r="H151" s="92" t="s">
        <v>22</v>
      </c>
      <c r="I151" s="2">
        <v>1</v>
      </c>
      <c r="J151" s="3">
        <v>1000</v>
      </c>
      <c r="K151" s="9"/>
    </row>
    <row r="152" spans="1:11" x14ac:dyDescent="0.25">
      <c r="A152" s="145"/>
      <c r="B152" s="146"/>
      <c r="C152" s="147"/>
      <c r="D152" s="147"/>
      <c r="E152" s="147"/>
      <c r="F152" s="147"/>
      <c r="G152" s="147"/>
      <c r="H152" s="92"/>
      <c r="I152" s="91"/>
      <c r="J152" s="4"/>
      <c r="K152" s="9"/>
    </row>
    <row r="153" spans="1:11" x14ac:dyDescent="0.25">
      <c r="A153" s="145" t="s">
        <v>9</v>
      </c>
      <c r="B153" s="146"/>
      <c r="C153" s="145"/>
      <c r="D153" s="161"/>
      <c r="E153" s="161"/>
      <c r="F153" s="161"/>
      <c r="G153" s="146"/>
      <c r="H153" s="92"/>
      <c r="I153" s="91"/>
      <c r="J153" s="4">
        <f>SUM(J150:J152)</f>
        <v>25988.9</v>
      </c>
      <c r="K153" s="9"/>
    </row>
    <row r="154" spans="1:11" x14ac:dyDescent="0.25">
      <c r="A154" s="125"/>
      <c r="B154" s="126"/>
      <c r="C154" s="125"/>
      <c r="D154" s="127"/>
      <c r="E154" s="127"/>
      <c r="F154" s="127"/>
      <c r="G154" s="126"/>
      <c r="H154" s="130"/>
      <c r="I154" s="126"/>
      <c r="J154" s="4"/>
      <c r="K154" s="9"/>
    </row>
    <row r="155" spans="1:11" x14ac:dyDescent="0.25">
      <c r="A155" s="141" t="s">
        <v>77</v>
      </c>
      <c r="B155" s="141"/>
      <c r="C155" s="133" t="s">
        <v>78</v>
      </c>
      <c r="D155" s="134"/>
      <c r="E155" s="134"/>
      <c r="F155" s="134"/>
      <c r="G155" s="135"/>
      <c r="H155" s="130" t="s">
        <v>12</v>
      </c>
      <c r="I155" s="19">
        <v>1</v>
      </c>
      <c r="J155" s="3">
        <v>33000</v>
      </c>
      <c r="K155" s="9"/>
    </row>
    <row r="156" spans="1:11" x14ac:dyDescent="0.25">
      <c r="A156" s="125"/>
      <c r="B156" s="126"/>
      <c r="C156" s="142"/>
      <c r="D156" s="143"/>
      <c r="E156" s="143"/>
      <c r="F156" s="143"/>
      <c r="G156" s="144"/>
      <c r="H156" s="130"/>
      <c r="I156" s="2"/>
      <c r="J156" s="3"/>
      <c r="K156" s="9"/>
    </row>
    <row r="157" spans="1:11" x14ac:dyDescent="0.25">
      <c r="A157" s="145" t="s">
        <v>9</v>
      </c>
      <c r="B157" s="146"/>
      <c r="C157" s="145"/>
      <c r="D157" s="161"/>
      <c r="E157" s="161"/>
      <c r="F157" s="161"/>
      <c r="G157" s="146"/>
      <c r="H157" s="130"/>
      <c r="I157" s="126"/>
      <c r="J157" s="4">
        <f>SUM(J155:J156)</f>
        <v>33000</v>
      </c>
      <c r="K157" s="9"/>
    </row>
    <row r="158" spans="1:11" x14ac:dyDescent="0.25">
      <c r="A158" s="55"/>
      <c r="B158" s="56"/>
      <c r="C158" s="55"/>
      <c r="D158" s="58"/>
      <c r="E158" s="58"/>
      <c r="F158" s="58"/>
      <c r="G158" s="56"/>
      <c r="H158" s="57"/>
      <c r="I158" s="56"/>
      <c r="J158" s="4"/>
      <c r="K158" s="9"/>
    </row>
    <row r="159" spans="1:11" x14ac:dyDescent="0.25">
      <c r="A159" s="141" t="s">
        <v>61</v>
      </c>
      <c r="B159" s="141"/>
      <c r="C159" s="133" t="s">
        <v>62</v>
      </c>
      <c r="D159" s="134"/>
      <c r="E159" s="134"/>
      <c r="F159" s="134"/>
      <c r="G159" s="135"/>
      <c r="H159" s="117" t="s">
        <v>22</v>
      </c>
      <c r="I159" s="19">
        <v>1</v>
      </c>
      <c r="J159" s="3">
        <v>1500</v>
      </c>
      <c r="K159" s="9"/>
    </row>
    <row r="160" spans="1:11" x14ac:dyDescent="0.25">
      <c r="A160" s="114"/>
      <c r="B160" s="115"/>
      <c r="C160" s="142"/>
      <c r="D160" s="143"/>
      <c r="E160" s="143"/>
      <c r="F160" s="143"/>
      <c r="G160" s="144"/>
      <c r="H160" s="117"/>
      <c r="I160" s="2"/>
      <c r="J160" s="3"/>
      <c r="K160" s="9"/>
    </row>
    <row r="161" spans="1:11" x14ac:dyDescent="0.25">
      <c r="A161" s="145" t="s">
        <v>9</v>
      </c>
      <c r="B161" s="146"/>
      <c r="C161" s="145"/>
      <c r="D161" s="161"/>
      <c r="E161" s="161"/>
      <c r="F161" s="161"/>
      <c r="G161" s="146"/>
      <c r="H161" s="117"/>
      <c r="I161" s="115"/>
      <c r="J161" s="4">
        <f>SUM(J159:J160)</f>
        <v>1500</v>
      </c>
      <c r="K161" s="9"/>
    </row>
    <row r="162" spans="1:11" x14ac:dyDescent="0.25">
      <c r="A162" s="28"/>
      <c r="B162" s="29"/>
      <c r="C162" s="28"/>
      <c r="D162" s="31"/>
      <c r="E162" s="31"/>
      <c r="F162" s="31"/>
      <c r="G162" s="29"/>
      <c r="H162" s="30"/>
      <c r="I162" s="29"/>
      <c r="J162" s="4"/>
      <c r="K162" s="9"/>
    </row>
    <row r="163" spans="1:11" x14ac:dyDescent="0.25">
      <c r="A163" s="51"/>
      <c r="B163" s="52"/>
      <c r="C163" s="48"/>
      <c r="D163" s="49"/>
      <c r="E163" s="49"/>
      <c r="F163" s="49"/>
      <c r="G163" s="50"/>
      <c r="H163" s="53"/>
      <c r="I163" s="52"/>
      <c r="J163" s="4"/>
      <c r="K163" s="9"/>
    </row>
    <row r="164" spans="1:11" x14ac:dyDescent="0.25">
      <c r="A164" s="162" t="s">
        <v>13</v>
      </c>
      <c r="B164" s="163"/>
      <c r="C164" s="145"/>
      <c r="D164" s="161"/>
      <c r="E164" s="161"/>
      <c r="F164" s="161"/>
      <c r="G164" s="146"/>
      <c r="H164" s="22"/>
      <c r="I164" s="21"/>
      <c r="J164" s="4">
        <f>J138+J143+J148+J153+J157+J161</f>
        <v>113438.3</v>
      </c>
      <c r="K164" s="9"/>
    </row>
  </sheetData>
  <mergeCells count="204">
    <mergeCell ref="C155:G155"/>
    <mergeCell ref="C156:G156"/>
    <mergeCell ref="A157:B157"/>
    <mergeCell ref="C157:G157"/>
    <mergeCell ref="C90:G90"/>
    <mergeCell ref="C11:G11"/>
    <mergeCell ref="C28:G28"/>
    <mergeCell ref="C39:G39"/>
    <mergeCell ref="C65:G65"/>
    <mergeCell ref="C82:G82"/>
    <mergeCell ref="C92:G92"/>
    <mergeCell ref="C105:G105"/>
    <mergeCell ref="C106:G106"/>
    <mergeCell ref="C74:G74"/>
    <mergeCell ref="C64:G64"/>
    <mergeCell ref="A66:B66"/>
    <mergeCell ref="C66:G66"/>
    <mergeCell ref="C73:G73"/>
    <mergeCell ref="C70:G70"/>
    <mergeCell ref="C71:G71"/>
    <mergeCell ref="C72:G72"/>
    <mergeCell ref="A68:B68"/>
    <mergeCell ref="C68:G68"/>
    <mergeCell ref="C159:G159"/>
    <mergeCell ref="C160:G160"/>
    <mergeCell ref="A161:B161"/>
    <mergeCell ref="C161:G161"/>
    <mergeCell ref="C77:G77"/>
    <mergeCell ref="C78:G78"/>
    <mergeCell ref="A79:B79"/>
    <mergeCell ref="A97:B97"/>
    <mergeCell ref="A100:B100"/>
    <mergeCell ref="C97:G97"/>
    <mergeCell ref="C100:G100"/>
    <mergeCell ref="A94:B94"/>
    <mergeCell ref="A95:B95"/>
    <mergeCell ref="C94:G94"/>
    <mergeCell ref="C95:G95"/>
    <mergeCell ref="C96:G96"/>
    <mergeCell ref="C98:G98"/>
    <mergeCell ref="C99:G99"/>
    <mergeCell ref="A153:B153"/>
    <mergeCell ref="C153:G153"/>
    <mergeCell ref="C79:G79"/>
    <mergeCell ref="C80:G80"/>
    <mergeCell ref="C81:G81"/>
    <mergeCell ref="A155:B155"/>
    <mergeCell ref="A62:B62"/>
    <mergeCell ref="C62:G62"/>
    <mergeCell ref="C63:G63"/>
    <mergeCell ref="A51:B51"/>
    <mergeCell ref="C51:G51"/>
    <mergeCell ref="C52:G52"/>
    <mergeCell ref="A53:B53"/>
    <mergeCell ref="C55:G55"/>
    <mergeCell ref="C56:G56"/>
    <mergeCell ref="C57:G57"/>
    <mergeCell ref="A57:B57"/>
    <mergeCell ref="C53:G53"/>
    <mergeCell ref="C60:G60"/>
    <mergeCell ref="A77:B77"/>
    <mergeCell ref="A20:B20"/>
    <mergeCell ref="C30:G30"/>
    <mergeCell ref="C19:G19"/>
    <mergeCell ref="C21:G21"/>
    <mergeCell ref="A22:B22"/>
    <mergeCell ref="A29:B29"/>
    <mergeCell ref="C17:G17"/>
    <mergeCell ref="A23:B23"/>
    <mergeCell ref="C26:G26"/>
    <mergeCell ref="A25:B25"/>
    <mergeCell ref="C25:G25"/>
    <mergeCell ref="C69:G69"/>
    <mergeCell ref="A70:B70"/>
    <mergeCell ref="C34:G34"/>
    <mergeCell ref="C37:G37"/>
    <mergeCell ref="C22:G22"/>
    <mergeCell ref="C23:G23"/>
    <mergeCell ref="C24:G24"/>
    <mergeCell ref="C41:G41"/>
    <mergeCell ref="C38:G38"/>
    <mergeCell ref="C35:G35"/>
    <mergeCell ref="C36:G36"/>
    <mergeCell ref="C61:G61"/>
    <mergeCell ref="A32:B32"/>
    <mergeCell ref="C32:G32"/>
    <mergeCell ref="C33:G33"/>
    <mergeCell ref="C31:G31"/>
    <mergeCell ref="A40:B40"/>
    <mergeCell ref="A34:B34"/>
    <mergeCell ref="C137:G137"/>
    <mergeCell ref="C123:G123"/>
    <mergeCell ref="A123:B123"/>
    <mergeCell ref="A132:J132"/>
    <mergeCell ref="A133:B133"/>
    <mergeCell ref="C118:G118"/>
    <mergeCell ref="A110:B110"/>
    <mergeCell ref="A115:B115"/>
    <mergeCell ref="C115:G115"/>
    <mergeCell ref="C136:G136"/>
    <mergeCell ref="C110:G110"/>
    <mergeCell ref="A134:B134"/>
    <mergeCell ref="C134:G134"/>
    <mergeCell ref="A120:B120"/>
    <mergeCell ref="A84:B84"/>
    <mergeCell ref="C84:G84"/>
    <mergeCell ref="C91:G91"/>
    <mergeCell ref="C133:G133"/>
    <mergeCell ref="A42:B42"/>
    <mergeCell ref="C42:G42"/>
    <mergeCell ref="A74:B74"/>
    <mergeCell ref="A135:B135"/>
    <mergeCell ref="A140:B140"/>
    <mergeCell ref="C140:G140"/>
    <mergeCell ref="C141:G141"/>
    <mergeCell ref="A143:B143"/>
    <mergeCell ref="C120:G120"/>
    <mergeCell ref="C121:G121"/>
    <mergeCell ref="A122:B122"/>
    <mergeCell ref="C122:G122"/>
    <mergeCell ref="A43:B43"/>
    <mergeCell ref="C43:G43"/>
    <mergeCell ref="C44:G44"/>
    <mergeCell ref="A45:B45"/>
    <mergeCell ref="C45:G45"/>
    <mergeCell ref="C54:G54"/>
    <mergeCell ref="A137:B137"/>
    <mergeCell ref="C46:G46"/>
    <mergeCell ref="C47:G47"/>
    <mergeCell ref="A48:B48"/>
    <mergeCell ref="A60:B60"/>
    <mergeCell ref="C104:G104"/>
    <mergeCell ref="C164:G164"/>
    <mergeCell ref="A130:K131"/>
    <mergeCell ref="C135:G135"/>
    <mergeCell ref="A138:B138"/>
    <mergeCell ref="C138:G138"/>
    <mergeCell ref="A116:B116"/>
    <mergeCell ref="C116:G116"/>
    <mergeCell ref="C117:G117"/>
    <mergeCell ref="A111:K112"/>
    <mergeCell ref="A113:J113"/>
    <mergeCell ref="A114:B114"/>
    <mergeCell ref="C114:G114"/>
    <mergeCell ref="A118:B118"/>
    <mergeCell ref="A148:B148"/>
    <mergeCell ref="C148:G148"/>
    <mergeCell ref="A145:B145"/>
    <mergeCell ref="C145:G145"/>
    <mergeCell ref="C146:G146"/>
    <mergeCell ref="A147:B147"/>
    <mergeCell ref="C147:G147"/>
    <mergeCell ref="A164:B164"/>
    <mergeCell ref="A124:B124"/>
    <mergeCell ref="C124:G124"/>
    <mergeCell ref="A159:B159"/>
    <mergeCell ref="A1:K2"/>
    <mergeCell ref="A4:B4"/>
    <mergeCell ref="C4:G4"/>
    <mergeCell ref="A3:J3"/>
    <mergeCell ref="A5:B5"/>
    <mergeCell ref="C5:G5"/>
    <mergeCell ref="C27:G27"/>
    <mergeCell ref="A6:B6"/>
    <mergeCell ref="C6:G6"/>
    <mergeCell ref="A8:B8"/>
    <mergeCell ref="C8:G8"/>
    <mergeCell ref="C13:G13"/>
    <mergeCell ref="A13:B13"/>
    <mergeCell ref="A12:B12"/>
    <mergeCell ref="C9:G9"/>
    <mergeCell ref="C7:G7"/>
    <mergeCell ref="C10:G10"/>
    <mergeCell ref="A14:B14"/>
    <mergeCell ref="C14:G14"/>
    <mergeCell ref="A15:B15"/>
    <mergeCell ref="C15:G15"/>
    <mergeCell ref="C16:G16"/>
    <mergeCell ref="A17:B17"/>
    <mergeCell ref="C18:G18"/>
    <mergeCell ref="C107:G107"/>
    <mergeCell ref="A83:B83"/>
    <mergeCell ref="C83:G83"/>
    <mergeCell ref="A150:B150"/>
    <mergeCell ref="C150:G150"/>
    <mergeCell ref="C151:G151"/>
    <mergeCell ref="A152:B152"/>
    <mergeCell ref="C152:G152"/>
    <mergeCell ref="A86:B86"/>
    <mergeCell ref="C86:G86"/>
    <mergeCell ref="C87:G87"/>
    <mergeCell ref="A88:B88"/>
    <mergeCell ref="C88:G88"/>
    <mergeCell ref="C89:G89"/>
    <mergeCell ref="A93:B93"/>
    <mergeCell ref="C93:G93"/>
    <mergeCell ref="A101:B101"/>
    <mergeCell ref="A108:B108"/>
    <mergeCell ref="C101:G101"/>
    <mergeCell ref="C108:G108"/>
    <mergeCell ref="A102:B102"/>
    <mergeCell ref="C102:G102"/>
    <mergeCell ref="C103:G103"/>
    <mergeCell ref="A104:B10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2026-01-27T11:43:21Z</dcterms:modified>
</cp:coreProperties>
</file>